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U:\My Documents\"/>
    </mc:Choice>
  </mc:AlternateContent>
  <xr:revisionPtr revIDLastSave="0" documentId="8_{1E23B76F-8A9A-4CC8-A8E1-4648F050641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E306" i="9" s="1"/>
  <c r="B306" i="9" s="1"/>
  <c r="G306" i="9"/>
  <c r="F306" i="9"/>
  <c r="H305" i="9"/>
  <c r="G305" i="9"/>
  <c r="F305" i="9"/>
  <c r="E305" i="9"/>
  <c r="B305" i="9" s="1"/>
  <c r="H304" i="9"/>
  <c r="G304" i="9"/>
  <c r="E304" i="9" s="1"/>
  <c r="B304" i="9" s="1"/>
  <c r="F304" i="9"/>
  <c r="H303" i="9"/>
  <c r="G303" i="9"/>
  <c r="E303" i="9" s="1"/>
  <c r="B303" i="9" s="1"/>
  <c r="F303" i="9"/>
  <c r="H302" i="9"/>
  <c r="G302" i="9"/>
  <c r="F302" i="9"/>
  <c r="H301" i="9"/>
  <c r="E301" i="9" s="1"/>
  <c r="B301" i="9" s="1"/>
  <c r="G301" i="9"/>
  <c r="F301" i="9"/>
  <c r="H300" i="9"/>
  <c r="G300" i="9"/>
  <c r="F300" i="9"/>
  <c r="H299" i="9"/>
  <c r="G299" i="9"/>
  <c r="E299" i="9" s="1"/>
  <c r="B299" i="9" s="1"/>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H275" i="9"/>
  <c r="F275" i="9"/>
  <c r="F274" i="9"/>
  <c r="I273" i="9"/>
  <c r="H273" i="9"/>
  <c r="F273" i="9"/>
  <c r="E272" i="9"/>
  <c r="M271" i="9"/>
  <c r="F271" i="9" s="1"/>
  <c r="B271" i="9" s="1"/>
  <c r="L271" i="9"/>
  <c r="E271" i="9"/>
  <c r="M270" i="9"/>
  <c r="L270" i="9"/>
  <c r="F270" i="9" s="1"/>
  <c r="E270" i="9"/>
  <c r="M269" i="9"/>
  <c r="L269" i="9"/>
  <c r="F269" i="9"/>
  <c r="B269" i="9" s="1"/>
  <c r="E269" i="9"/>
  <c r="M268" i="9"/>
  <c r="L268" i="9"/>
  <c r="F268" i="9" s="1"/>
  <c r="E268" i="9"/>
  <c r="M267" i="9"/>
  <c r="F267" i="9" s="1"/>
  <c r="L267" i="9"/>
  <c r="E267" i="9"/>
  <c r="B267" i="9"/>
  <c r="M266" i="9"/>
  <c r="L266" i="9"/>
  <c r="F266" i="9" s="1"/>
  <c r="E266" i="9"/>
  <c r="B266" i="9" s="1"/>
  <c r="M265" i="9"/>
  <c r="L265" i="9"/>
  <c r="F265" i="9"/>
  <c r="B265" i="9" s="1"/>
  <c r="E265" i="9"/>
  <c r="M264" i="9"/>
  <c r="L264" i="9"/>
  <c r="F264" i="9" s="1"/>
  <c r="E264" i="9"/>
  <c r="B264" i="9" s="1"/>
  <c r="M263" i="9"/>
  <c r="F263" i="9" s="1"/>
  <c r="B263" i="9" s="1"/>
  <c r="L263" i="9"/>
  <c r="E263" i="9"/>
  <c r="M262" i="9"/>
  <c r="L262" i="9"/>
  <c r="F262" i="9" s="1"/>
  <c r="E262" i="9"/>
  <c r="M261" i="9"/>
  <c r="L261" i="9"/>
  <c r="F261" i="9"/>
  <c r="B261" i="9" s="1"/>
  <c r="E261" i="9"/>
  <c r="M260" i="9"/>
  <c r="L260" i="9"/>
  <c r="F260" i="9" s="1"/>
  <c r="E260" i="9"/>
  <c r="M259" i="9"/>
  <c r="F259" i="9" s="1"/>
  <c r="L259" i="9"/>
  <c r="E259" i="9"/>
  <c r="B259" i="9"/>
  <c r="M258" i="9"/>
  <c r="L258" i="9"/>
  <c r="F258" i="9" s="1"/>
  <c r="E258" i="9"/>
  <c r="B258" i="9" s="1"/>
  <c r="M257" i="9"/>
  <c r="L257" i="9"/>
  <c r="F257" i="9"/>
  <c r="B257" i="9" s="1"/>
  <c r="E257" i="9"/>
  <c r="M256" i="9"/>
  <c r="L256" i="9"/>
  <c r="F256" i="9" s="1"/>
  <c r="E256" i="9"/>
  <c r="B256" i="9" s="1"/>
  <c r="M255" i="9"/>
  <c r="F255" i="9" s="1"/>
  <c r="B255" i="9" s="1"/>
  <c r="L255" i="9"/>
  <c r="E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B250" i="9" s="1"/>
  <c r="M249" i="9"/>
  <c r="L249" i="9"/>
  <c r="F249" i="9"/>
  <c r="B249" i="9" s="1"/>
  <c r="E249" i="9"/>
  <c r="M248" i="9"/>
  <c r="L248" i="9"/>
  <c r="F248" i="9" s="1"/>
  <c r="E248" i="9"/>
  <c r="B248" i="9" s="1"/>
  <c r="M247" i="9"/>
  <c r="F247" i="9" s="1"/>
  <c r="B247" i="9" s="1"/>
  <c r="L247" i="9"/>
  <c r="E247" i="9"/>
  <c r="M246" i="9"/>
  <c r="L246" i="9"/>
  <c r="F246" i="9" s="1"/>
  <c r="E246" i="9"/>
  <c r="B246" i="9" s="1"/>
  <c r="M245" i="9"/>
  <c r="L245" i="9"/>
  <c r="F245" i="9"/>
  <c r="B245" i="9" s="1"/>
  <c r="E245" i="9"/>
  <c r="M244" i="9"/>
  <c r="L244" i="9"/>
  <c r="F244" i="9" s="1"/>
  <c r="E244" i="9"/>
  <c r="M243" i="9"/>
  <c r="F243" i="9" s="1"/>
  <c r="B243" i="9" s="1"/>
  <c r="L243" i="9"/>
  <c r="E243" i="9"/>
  <c r="M242" i="9"/>
  <c r="L242" i="9"/>
  <c r="F242" i="9" s="1"/>
  <c r="E242" i="9"/>
  <c r="M241" i="9"/>
  <c r="L241" i="9"/>
  <c r="F241" i="9"/>
  <c r="B241" i="9" s="1"/>
  <c r="E241" i="9"/>
  <c r="M240" i="9"/>
  <c r="L240" i="9"/>
  <c r="F240" i="9" s="1"/>
  <c r="E240" i="9"/>
  <c r="B240" i="9" s="1"/>
  <c r="M239" i="9"/>
  <c r="F239" i="9" s="1"/>
  <c r="L239" i="9"/>
  <c r="E239" i="9"/>
  <c r="B239" i="9"/>
  <c r="M238" i="9"/>
  <c r="L238" i="9"/>
  <c r="F238" i="9" s="1"/>
  <c r="E238" i="9"/>
  <c r="B238" i="9" s="1"/>
  <c r="M237" i="9"/>
  <c r="L237" i="9"/>
  <c r="F237" i="9"/>
  <c r="B237" i="9" s="1"/>
  <c r="E237" i="9"/>
  <c r="M236" i="9"/>
  <c r="L236" i="9"/>
  <c r="F236" i="9" s="1"/>
  <c r="E236" i="9"/>
  <c r="M235" i="9"/>
  <c r="F235" i="9" s="1"/>
  <c r="B235" i="9" s="1"/>
  <c r="L235" i="9"/>
  <c r="E235" i="9"/>
  <c r="M234" i="9"/>
  <c r="L234" i="9"/>
  <c r="F234" i="9" s="1"/>
  <c r="E234" i="9"/>
  <c r="B234" i="9" s="1"/>
  <c r="M233" i="9"/>
  <c r="L233" i="9"/>
  <c r="F233" i="9"/>
  <c r="B233" i="9" s="1"/>
  <c r="E233" i="9"/>
  <c r="M232" i="9"/>
  <c r="L232" i="9"/>
  <c r="F232" i="9" s="1"/>
  <c r="E232" i="9"/>
  <c r="B232" i="9" s="1"/>
  <c r="M231" i="9"/>
  <c r="F231" i="9" s="1"/>
  <c r="B231" i="9" s="1"/>
  <c r="L231" i="9"/>
  <c r="E231" i="9"/>
  <c r="M230" i="9"/>
  <c r="L230" i="9"/>
  <c r="F230" i="9" s="1"/>
  <c r="E230" i="9"/>
  <c r="B230" i="9" s="1"/>
  <c r="M229" i="9"/>
  <c r="L229" i="9"/>
  <c r="F229" i="9"/>
  <c r="B229" i="9" s="1"/>
  <c r="E229" i="9"/>
  <c r="M228" i="9"/>
  <c r="L228" i="9"/>
  <c r="F228" i="9" s="1"/>
  <c r="E228" i="9"/>
  <c r="M227" i="9"/>
  <c r="F227" i="9" s="1"/>
  <c r="B227" i="9" s="1"/>
  <c r="L227" i="9"/>
  <c r="E227" i="9"/>
  <c r="M226" i="9"/>
  <c r="L226" i="9"/>
  <c r="F226" i="9" s="1"/>
  <c r="E226" i="9"/>
  <c r="B226" i="9" s="1"/>
  <c r="M225" i="9"/>
  <c r="L225" i="9"/>
  <c r="F225" i="9"/>
  <c r="B225" i="9" s="1"/>
  <c r="E225" i="9"/>
  <c r="M224" i="9"/>
  <c r="L224" i="9"/>
  <c r="F224" i="9" s="1"/>
  <c r="E224" i="9"/>
  <c r="B224" i="9" s="1"/>
  <c r="M223" i="9"/>
  <c r="F223" i="9" s="1"/>
  <c r="B223" i="9" s="1"/>
  <c r="L223" i="9"/>
  <c r="E223" i="9"/>
  <c r="M222" i="9"/>
  <c r="L222" i="9"/>
  <c r="F222" i="9" s="1"/>
  <c r="E222" i="9"/>
  <c r="B222" i="9" s="1"/>
  <c r="M221" i="9"/>
  <c r="L221" i="9"/>
  <c r="F221" i="9"/>
  <c r="B221" i="9" s="1"/>
  <c r="E221" i="9"/>
  <c r="M220" i="9"/>
  <c r="L220" i="9"/>
  <c r="F220" i="9" s="1"/>
  <c r="E220" i="9"/>
  <c r="M219" i="9"/>
  <c r="F219" i="9" s="1"/>
  <c r="B219" i="9" s="1"/>
  <c r="L219" i="9"/>
  <c r="E219" i="9"/>
  <c r="M218" i="9"/>
  <c r="L218" i="9"/>
  <c r="F218" i="9" s="1"/>
  <c r="E218" i="9"/>
  <c r="B218" i="9" s="1"/>
  <c r="M217" i="9"/>
  <c r="L217" i="9"/>
  <c r="E217" i="9"/>
  <c r="M216" i="9"/>
  <c r="L216" i="9"/>
  <c r="F216" i="9" s="1"/>
  <c r="E216" i="9"/>
  <c r="B216" i="9" s="1"/>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H141" i="9"/>
  <c r="G141" i="9"/>
  <c r="E141" i="9" s="1"/>
  <c r="F141" i="9"/>
  <c r="H140" i="9"/>
  <c r="G140" i="9"/>
  <c r="E140" i="9" s="1"/>
  <c r="F140" i="9"/>
  <c r="B140" i="9"/>
  <c r="H139" i="9"/>
  <c r="G139" i="9"/>
  <c r="F139" i="9"/>
  <c r="E139" i="9"/>
  <c r="B139" i="9" s="1"/>
  <c r="H138" i="9"/>
  <c r="G138" i="9"/>
  <c r="F138" i="9"/>
  <c r="E138" i="9"/>
  <c r="H137" i="9"/>
  <c r="G137" i="9"/>
  <c r="E137" i="9" s="1"/>
  <c r="F137" i="9"/>
  <c r="H136" i="9"/>
  <c r="G136" i="9"/>
  <c r="E136" i="9" s="1"/>
  <c r="F136" i="9"/>
  <c r="B136" i="9"/>
  <c r="H135" i="9"/>
  <c r="G135" i="9"/>
  <c r="F135" i="9"/>
  <c r="E135" i="9"/>
  <c r="B135" i="9" s="1"/>
  <c r="H134" i="9"/>
  <c r="G134" i="9"/>
  <c r="F134" i="9"/>
  <c r="E134" i="9"/>
  <c r="H133" i="9"/>
  <c r="G133" i="9"/>
  <c r="E133" i="9" s="1"/>
  <c r="F133" i="9"/>
  <c r="H132" i="9"/>
  <c r="G132" i="9"/>
  <c r="E132" i="9" s="1"/>
  <c r="F132" i="9"/>
  <c r="B132" i="9"/>
  <c r="H131" i="9"/>
  <c r="G131" i="9"/>
  <c r="F131" i="9"/>
  <c r="E131" i="9"/>
  <c r="B131" i="9" s="1"/>
  <c r="H130" i="9"/>
  <c r="G130" i="9"/>
  <c r="F130" i="9"/>
  <c r="E130" i="9"/>
  <c r="H129" i="9"/>
  <c r="G129" i="9"/>
  <c r="E129" i="9" s="1"/>
  <c r="F129" i="9"/>
  <c r="H128" i="9"/>
  <c r="G128" i="9"/>
  <c r="E128" i="9" s="1"/>
  <c r="F128" i="9"/>
  <c r="B128" i="9"/>
  <c r="H127" i="9"/>
  <c r="G127" i="9"/>
  <c r="F127" i="9"/>
  <c r="E127" i="9"/>
  <c r="B127" i="9" s="1"/>
  <c r="H126" i="9"/>
  <c r="G126" i="9"/>
  <c r="F126" i="9"/>
  <c r="E126" i="9"/>
  <c r="H125" i="9"/>
  <c r="G125" i="9"/>
  <c r="E125" i="9" s="1"/>
  <c r="F125" i="9"/>
  <c r="H124" i="9"/>
  <c r="G124" i="9"/>
  <c r="E124" i="9" s="1"/>
  <c r="F124" i="9"/>
  <c r="B124" i="9"/>
  <c r="H123" i="9"/>
  <c r="G123" i="9"/>
  <c r="F123" i="9"/>
  <c r="E123" i="9"/>
  <c r="B123" i="9" s="1"/>
  <c r="H122" i="9"/>
  <c r="G122" i="9"/>
  <c r="F122" i="9"/>
  <c r="E122" i="9"/>
  <c r="H121" i="9"/>
  <c r="G121" i="9"/>
  <c r="E121" i="9" s="1"/>
  <c r="F121" i="9"/>
  <c r="H120" i="9"/>
  <c r="G120" i="9"/>
  <c r="E120" i="9" s="1"/>
  <c r="F120" i="9"/>
  <c r="B120" i="9"/>
  <c r="H119" i="9"/>
  <c r="G119" i="9"/>
  <c r="F119" i="9"/>
  <c r="E119" i="9"/>
  <c r="B119" i="9" s="1"/>
  <c r="H118" i="9"/>
  <c r="G118" i="9"/>
  <c r="F118" i="9"/>
  <c r="E118" i="9"/>
  <c r="H117" i="9"/>
  <c r="G117" i="9"/>
  <c r="E117" i="9" s="1"/>
  <c r="F117" i="9"/>
  <c r="H116" i="9"/>
  <c r="G116" i="9"/>
  <c r="E116" i="9" s="1"/>
  <c r="F116" i="9"/>
  <c r="B116" i="9"/>
  <c r="H115" i="9"/>
  <c r="G115" i="9"/>
  <c r="F115" i="9"/>
  <c r="E115" i="9"/>
  <c r="B115" i="9" s="1"/>
  <c r="H114" i="9"/>
  <c r="G114" i="9"/>
  <c r="F114" i="9"/>
  <c r="E114" i="9"/>
  <c r="H113" i="9"/>
  <c r="G113" i="9"/>
  <c r="E113" i="9" s="1"/>
  <c r="F113" i="9"/>
  <c r="H112" i="9"/>
  <c r="G112" i="9"/>
  <c r="E112" i="9" s="1"/>
  <c r="F112" i="9"/>
  <c r="B112" i="9"/>
  <c r="H111" i="9"/>
  <c r="G111" i="9"/>
  <c r="F111" i="9"/>
  <c r="E111" i="9"/>
  <c r="B111" i="9" s="1"/>
  <c r="H110" i="9"/>
  <c r="G110" i="9"/>
  <c r="F110" i="9"/>
  <c r="E110" i="9"/>
  <c r="H109" i="9"/>
  <c r="G109" i="9"/>
  <c r="E109" i="9" s="1"/>
  <c r="F109" i="9"/>
  <c r="H108" i="9"/>
  <c r="G108" i="9"/>
  <c r="E108" i="9" s="1"/>
  <c r="F108" i="9"/>
  <c r="B108" i="9"/>
  <c r="H107" i="9"/>
  <c r="G107" i="9"/>
  <c r="F107" i="9"/>
  <c r="E107" i="9"/>
  <c r="B107" i="9" s="1"/>
  <c r="H106" i="9"/>
  <c r="G106" i="9"/>
  <c r="F106" i="9"/>
  <c r="E106" i="9"/>
  <c r="H105" i="9"/>
  <c r="G105" i="9"/>
  <c r="E105" i="9" s="1"/>
  <c r="F105" i="9"/>
  <c r="H104" i="9"/>
  <c r="G104" i="9"/>
  <c r="E104" i="9" s="1"/>
  <c r="F104" i="9"/>
  <c r="B104" i="9"/>
  <c r="H103" i="9"/>
  <c r="G103" i="9"/>
  <c r="F103" i="9"/>
  <c r="E103" i="9"/>
  <c r="B103" i="9" s="1"/>
  <c r="H102" i="9"/>
  <c r="G102" i="9"/>
  <c r="F102" i="9"/>
  <c r="E102" i="9"/>
  <c r="H101" i="9"/>
  <c r="G101" i="9"/>
  <c r="E101" i="9" s="1"/>
  <c r="F101" i="9"/>
  <c r="H100" i="9"/>
  <c r="G100" i="9"/>
  <c r="E100" i="9" s="1"/>
  <c r="F100" i="9"/>
  <c r="B100" i="9"/>
  <c r="H99" i="9"/>
  <c r="G99" i="9"/>
  <c r="F99" i="9"/>
  <c r="E99" i="9"/>
  <c r="B99" i="9" s="1"/>
  <c r="H98" i="9"/>
  <c r="G98" i="9"/>
  <c r="F98" i="9"/>
  <c r="E98" i="9"/>
  <c r="H97" i="9"/>
  <c r="G97" i="9"/>
  <c r="E97" i="9" s="1"/>
  <c r="F97" i="9"/>
  <c r="H96" i="9"/>
  <c r="G96" i="9"/>
  <c r="E96" i="9" s="1"/>
  <c r="F96" i="9"/>
  <c r="B96" i="9"/>
  <c r="H95" i="9"/>
  <c r="G95" i="9"/>
  <c r="F95" i="9"/>
  <c r="E95" i="9"/>
  <c r="B95" i="9" s="1"/>
  <c r="H94" i="9"/>
  <c r="G94" i="9"/>
  <c r="F94" i="9"/>
  <c r="E94" i="9"/>
  <c r="H93" i="9"/>
  <c r="G93" i="9"/>
  <c r="E93" i="9" s="1"/>
  <c r="F93" i="9"/>
  <c r="H92" i="9"/>
  <c r="G92" i="9"/>
  <c r="E92" i="9" s="1"/>
  <c r="B92" i="9" s="1"/>
  <c r="F92" i="9"/>
  <c r="H91" i="9"/>
  <c r="E91" i="9" s="1"/>
  <c r="B91" i="9" s="1"/>
  <c r="G91" i="9"/>
  <c r="F91" i="9"/>
  <c r="H90" i="9"/>
  <c r="G90" i="9"/>
  <c r="F90" i="9"/>
  <c r="E90" i="9"/>
  <c r="B90" i="9" s="1"/>
  <c r="H89" i="9"/>
  <c r="G89" i="9"/>
  <c r="F89" i="9"/>
  <c r="H88" i="9"/>
  <c r="E88" i="9" s="1"/>
  <c r="B88" i="9" s="1"/>
  <c r="G88" i="9"/>
  <c r="F88" i="9"/>
  <c r="H87" i="9"/>
  <c r="G87" i="9"/>
  <c r="F87" i="9"/>
  <c r="E87" i="9"/>
  <c r="B87" i="9" s="1"/>
  <c r="H86" i="9"/>
  <c r="G86" i="9"/>
  <c r="E86" i="9" s="1"/>
  <c r="B86" i="9" s="1"/>
  <c r="F86" i="9"/>
  <c r="H85" i="9"/>
  <c r="G85" i="9"/>
  <c r="E85" i="9" s="1"/>
  <c r="B85" i="9" s="1"/>
  <c r="F85" i="9"/>
  <c r="H84" i="9"/>
  <c r="G84" i="9"/>
  <c r="E84" i="9" s="1"/>
  <c r="B84" i="9" s="1"/>
  <c r="F84" i="9"/>
  <c r="H83" i="9"/>
  <c r="E83" i="9" s="1"/>
  <c r="B83" i="9" s="1"/>
  <c r="G83" i="9"/>
  <c r="F83" i="9"/>
  <c r="H82" i="9"/>
  <c r="G82" i="9"/>
  <c r="F82" i="9"/>
  <c r="E82" i="9"/>
  <c r="B82" i="9" s="1"/>
  <c r="H81" i="9"/>
  <c r="G81" i="9"/>
  <c r="F81" i="9"/>
  <c r="H80" i="9"/>
  <c r="E80" i="9" s="1"/>
  <c r="B80" i="9" s="1"/>
  <c r="G80" i="9"/>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G68" i="9"/>
  <c r="F68" i="9"/>
  <c r="B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G52" i="9"/>
  <c r="F52" i="9"/>
  <c r="B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G44" i="9"/>
  <c r="F44" i="9"/>
  <c r="B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G36" i="9"/>
  <c r="F36" i="9"/>
  <c r="B36" i="9"/>
  <c r="H35" i="9"/>
  <c r="G35" i="9"/>
  <c r="F35" i="9"/>
  <c r="E35" i="9"/>
  <c r="B35" i="9" s="1"/>
  <c r="H34" i="9"/>
  <c r="G34" i="9"/>
  <c r="E34" i="9" s="1"/>
  <c r="F34" i="9"/>
  <c r="H33" i="9"/>
  <c r="G33" i="9"/>
  <c r="F33" i="9"/>
  <c r="H32" i="9"/>
  <c r="G32" i="9"/>
  <c r="F32" i="9"/>
  <c r="H31" i="9"/>
  <c r="G31" i="9"/>
  <c r="F31" i="9"/>
  <c r="E31" i="9"/>
  <c r="B31" i="9" s="1"/>
  <c r="H30" i="9"/>
  <c r="G30" i="9"/>
  <c r="E30" i="9" s="1"/>
  <c r="B30" i="9" s="1"/>
  <c r="F30" i="9"/>
  <c r="H29" i="9"/>
  <c r="G29" i="9"/>
  <c r="E29" i="9" s="1"/>
  <c r="B29" i="9" s="1"/>
  <c r="F29" i="9"/>
  <c r="H28" i="9"/>
  <c r="E28" i="9" s="1"/>
  <c r="G28" i="9"/>
  <c r="F28" i="9"/>
  <c r="B28" i="9"/>
  <c r="H27" i="9"/>
  <c r="G27" i="9"/>
  <c r="F27" i="9"/>
  <c r="H26" i="9"/>
  <c r="G26" i="9"/>
  <c r="E26" i="9" s="1"/>
  <c r="F26" i="9"/>
  <c r="H25" i="9"/>
  <c r="G25" i="9"/>
  <c r="E25" i="9" s="1"/>
  <c r="B25" i="9" s="1"/>
  <c r="F25" i="9"/>
  <c r="H24" i="9"/>
  <c r="E24" i="9" s="1"/>
  <c r="B24" i="9" s="1"/>
  <c r="G24" i="9"/>
  <c r="F24" i="9"/>
  <c r="H23" i="9"/>
  <c r="G23" i="9"/>
  <c r="F23" i="9"/>
  <c r="E23" i="9"/>
  <c r="B23" i="9" s="1"/>
  <c r="H22" i="9"/>
  <c r="G22" i="9"/>
  <c r="E22" i="9" s="1"/>
  <c r="B22" i="9" s="1"/>
  <c r="F22" i="9"/>
  <c r="F21" i="9"/>
  <c r="I10" i="9"/>
  <c r="F4" i="9"/>
  <c r="O3" i="9"/>
  <c r="G275" i="9" s="1"/>
  <c r="E275" i="9" s="1"/>
  <c r="B275" i="9" s="1"/>
  <c r="I3" i="9"/>
  <c r="H3" i="9"/>
  <c r="G3" i="9"/>
  <c r="D101" i="8"/>
  <c r="C1576" i="1" s="1"/>
  <c r="D95" i="8"/>
  <c r="D90" i="8"/>
  <c r="D85" i="8"/>
  <c r="D80" i="8"/>
  <c r="D75" i="8"/>
  <c r="D70" i="8"/>
  <c r="D65" i="8"/>
  <c r="D60" i="8"/>
  <c r="D55" i="8"/>
  <c r="D49" i="8" s="1"/>
  <c r="C1524" i="1" s="1"/>
  <c r="G1524" i="1" s="1"/>
  <c r="D50" i="8"/>
  <c r="D44" i="8"/>
  <c r="D43" i="8"/>
  <c r="D36" i="8"/>
  <c r="D26" i="8"/>
  <c r="D24" i="8" s="1"/>
  <c r="C1499" i="1" s="1"/>
  <c r="D18" i="8"/>
  <c r="D8" i="8"/>
  <c r="D6" i="8" s="1"/>
  <c r="E44" i="7"/>
  <c r="D44" i="7"/>
  <c r="E39" i="7"/>
  <c r="E38" i="7" s="1"/>
  <c r="I31" i="3" s="1"/>
  <c r="D39" i="7"/>
  <c r="D38" i="7" s="1"/>
  <c r="E30" i="7"/>
  <c r="D30" i="7"/>
  <c r="C1461" i="1" s="1"/>
  <c r="E23" i="7"/>
  <c r="D23" i="7"/>
  <c r="D22" i="7" s="1"/>
  <c r="E14" i="7"/>
  <c r="D14" i="7"/>
  <c r="E7" i="7"/>
  <c r="E6" i="7" s="1"/>
  <c r="D7" i="7"/>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E118" i="6"/>
  <c r="D118" i="6"/>
  <c r="F117" i="6"/>
  <c r="F116" i="6"/>
  <c r="E115" i="6"/>
  <c r="D115" i="6"/>
  <c r="F113" i="6"/>
  <c r="F112" i="6"/>
  <c r="F111" i="6"/>
  <c r="F110" i="6"/>
  <c r="F109" i="6"/>
  <c r="F108" i="6"/>
  <c r="E107" i="6"/>
  <c r="D107" i="6"/>
  <c r="F106" i="6"/>
  <c r="F105" i="6"/>
  <c r="F104" i="6"/>
  <c r="F103" i="6"/>
  <c r="F102" i="6"/>
  <c r="F101" i="6"/>
  <c r="F100" i="6"/>
  <c r="E99" i="6"/>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49" i="6"/>
  <c r="F48" i="6"/>
  <c r="F47" i="6"/>
  <c r="F46" i="6"/>
  <c r="F45" i="6"/>
  <c r="F44" i="6"/>
  <c r="E43" i="6"/>
  <c r="F43" i="6"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E6" i="6"/>
  <c r="F6" i="6" s="1"/>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49" i="5"/>
  <c r="F248" i="5"/>
  <c r="F247" i="5"/>
  <c r="E246" i="5"/>
  <c r="D246" i="5"/>
  <c r="F244" i="5"/>
  <c r="F243" i="5"/>
  <c r="F242" i="5"/>
  <c r="E242" i="5"/>
  <c r="D1219" i="1" s="1"/>
  <c r="D242" i="5"/>
  <c r="F241" i="5"/>
  <c r="F240" i="5"/>
  <c r="F239" i="5"/>
  <c r="E239" i="5"/>
  <c r="D239" i="5"/>
  <c r="F238" i="5"/>
  <c r="E238" i="5"/>
  <c r="D238"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D180" i="5"/>
  <c r="D177" i="5"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124" i="1" s="1"/>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5" i="5"/>
  <c r="F124" i="5"/>
  <c r="F123" i="5"/>
  <c r="F122" i="5"/>
  <c r="F121" i="5"/>
  <c r="F120"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E87" i="5"/>
  <c r="F87" i="5" s="1"/>
  <c r="D87" i="5"/>
  <c r="F86" i="5"/>
  <c r="F85" i="5"/>
  <c r="F84" i="5"/>
  <c r="F83" i="5"/>
  <c r="F82" i="5"/>
  <c r="F81" i="5"/>
  <c r="F80" i="5"/>
  <c r="E79" i="5"/>
  <c r="E78" i="5" s="1"/>
  <c r="D79" i="5"/>
  <c r="F77" i="5"/>
  <c r="F76" i="5"/>
  <c r="F75" i="5"/>
  <c r="F74" i="5"/>
  <c r="F73" i="5"/>
  <c r="F72" i="5"/>
  <c r="F71" i="5"/>
  <c r="E70" i="5"/>
  <c r="E69" i="5" s="1"/>
  <c r="D70" i="5"/>
  <c r="F70" i="5" s="1"/>
  <c r="D69" i="5"/>
  <c r="F67" i="5"/>
  <c r="F66" i="5"/>
  <c r="F65" i="5"/>
  <c r="F64" i="5"/>
  <c r="E63" i="5"/>
  <c r="F63" i="5" s="1"/>
  <c r="D63" i="5"/>
  <c r="F62" i="5"/>
  <c r="F61" i="5"/>
  <c r="F60" i="5"/>
  <c r="F59" i="5"/>
  <c r="F58" i="5"/>
  <c r="F57" i="5"/>
  <c r="F56" i="5"/>
  <c r="E56" i="5"/>
  <c r="D56" i="5"/>
  <c r="F55" i="5"/>
  <c r="F54" i="5"/>
  <c r="F53" i="5"/>
  <c r="E52" i="5"/>
  <c r="D1030" i="1" s="1"/>
  <c r="G1030" i="1" s="1"/>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E590" i="4"/>
  <c r="D590" i="4"/>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3" i="4"/>
  <c r="F482" i="4"/>
  <c r="F481" i="4"/>
  <c r="E481" i="4"/>
  <c r="D481" i="4"/>
  <c r="F480" i="4"/>
  <c r="F479" i="4"/>
  <c r="F478" i="4"/>
  <c r="E478" i="4"/>
  <c r="D478" i="4"/>
  <c r="F477" i="4"/>
  <c r="F476" i="4"/>
  <c r="F475" i="4"/>
  <c r="F474" i="4"/>
  <c r="F473" i="4"/>
  <c r="E473" i="4"/>
  <c r="E472" i="4" s="1"/>
  <c r="D473" i="4"/>
  <c r="D472" i="4"/>
  <c r="F471" i="4"/>
  <c r="F470" i="4"/>
  <c r="F469" i="4"/>
  <c r="E469" i="4"/>
  <c r="D469" i="4"/>
  <c r="F468" i="4"/>
  <c r="F467" i="4"/>
  <c r="F466" i="4"/>
  <c r="E466" i="4"/>
  <c r="D466" i="4"/>
  <c r="F465" i="4"/>
  <c r="F464" i="4"/>
  <c r="E463" i="4"/>
  <c r="D463" i="4"/>
  <c r="F463" i="4" s="1"/>
  <c r="F462" i="4"/>
  <c r="F461" i="4"/>
  <c r="E460" i="4"/>
  <c r="E459" i="4" s="1"/>
  <c r="D460" i="4"/>
  <c r="F460" i="4" s="1"/>
  <c r="F458" i="4"/>
  <c r="F457" i="4"/>
  <c r="F456"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F418" i="4" s="1"/>
  <c r="E417" i="4"/>
  <c r="E644" i="4" s="1"/>
  <c r="D638" i="1" s="1"/>
  <c r="D417" i="4"/>
  <c r="D644" i="4" s="1"/>
  <c r="C638" i="1" s="1"/>
  <c r="E416" i="4"/>
  <c r="D416" i="4"/>
  <c r="F416" i="4" s="1"/>
  <c r="F411" i="4"/>
  <c r="F410" i="4"/>
  <c r="F409" i="4"/>
  <c r="F406" i="4"/>
  <c r="F405" i="4"/>
  <c r="F404" i="4"/>
  <c r="F403" i="4"/>
  <c r="E402" i="4"/>
  <c r="F402" i="4" s="1"/>
  <c r="D402" i="4"/>
  <c r="F401" i="4"/>
  <c r="F400" i="4"/>
  <c r="E400" i="4"/>
  <c r="D400" i="4"/>
  <c r="F399" i="4"/>
  <c r="F398" i="4"/>
  <c r="F397" i="4"/>
  <c r="E397" i="4"/>
  <c r="D397" i="4"/>
  <c r="D396" i="4" s="1"/>
  <c r="F396" i="4" s="1"/>
  <c r="E396" i="4"/>
  <c r="F395" i="4"/>
  <c r="F394" i="4"/>
  <c r="F393" i="4"/>
  <c r="F392"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s="1"/>
  <c r="E344" i="4"/>
  <c r="F343" i="4"/>
  <c r="F342" i="4"/>
  <c r="F341" i="4"/>
  <c r="F340" i="4"/>
  <c r="E339" i="4"/>
  <c r="E311" i="4" s="1"/>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D263" i="4"/>
  <c r="F263" i="4" s="1"/>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3" i="4"/>
  <c r="F242" i="4"/>
  <c r="F241" i="4"/>
  <c r="E240" i="4"/>
  <c r="D240" i="4"/>
  <c r="F240" i="4" s="1"/>
  <c r="F239" i="4"/>
  <c r="F238" i="4"/>
  <c r="F237" i="4"/>
  <c r="E236" i="4"/>
  <c r="E224" i="4" s="1"/>
  <c r="D220" i="1" s="1"/>
  <c r="D236" i="4"/>
  <c r="F235" i="4"/>
  <c r="F234" i="4"/>
  <c r="F233" i="4"/>
  <c r="F232" i="4"/>
  <c r="E231" i="4"/>
  <c r="D231" i="4"/>
  <c r="F231" i="4" s="1"/>
  <c r="F230" i="4"/>
  <c r="F229" i="4"/>
  <c r="E228" i="4"/>
  <c r="D228" i="4"/>
  <c r="F227" i="4"/>
  <c r="F226" i="4"/>
  <c r="F225" i="4"/>
  <c r="E225" i="4"/>
  <c r="D225" i="4"/>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E163"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F164"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F128" i="4"/>
  <c r="E128" i="4"/>
  <c r="D128" i="4"/>
  <c r="F127" i="4"/>
  <c r="F126" i="4"/>
  <c r="E125" i="4"/>
  <c r="D125" i="4"/>
  <c r="E124" i="4"/>
  <c r="F123" i="4"/>
  <c r="F122" i="4"/>
  <c r="F121" i="4"/>
  <c r="E120" i="4"/>
  <c r="D120" i="4"/>
  <c r="F119" i="4"/>
  <c r="F118" i="4"/>
  <c r="F117" i="4"/>
  <c r="F116" i="4"/>
  <c r="F115" i="4"/>
  <c r="F114" i="4"/>
  <c r="F113" i="4"/>
  <c r="F112" i="4"/>
  <c r="E112" i="4"/>
  <c r="D112" i="4"/>
  <c r="F111" i="4"/>
  <c r="F110" i="4"/>
  <c r="F109" i="4"/>
  <c r="F108" i="4"/>
  <c r="F107" i="4"/>
  <c r="E107" i="4"/>
  <c r="D107" i="4"/>
  <c r="E106"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62" i="4"/>
  <c r="F61" i="4"/>
  <c r="F60" i="4"/>
  <c r="E59" i="4"/>
  <c r="D59" i="4"/>
  <c r="F58" i="4"/>
  <c r="F57" i="4"/>
  <c r="F56" i="4"/>
  <c r="F55" i="4"/>
  <c r="E54" i="4"/>
  <c r="D54" i="4"/>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G36" i="3"/>
  <c r="B36" i="3"/>
  <c r="I35"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C1577" i="1"/>
  <c r="H1575" i="1"/>
  <c r="G1575" i="1"/>
  <c r="C1575" i="1"/>
  <c r="C1574" i="1"/>
  <c r="C1573" i="1"/>
  <c r="H1572" i="1"/>
  <c r="C1572" i="1"/>
  <c r="G1572" i="1" s="1"/>
  <c r="H1571" i="1"/>
  <c r="G1571" i="1"/>
  <c r="C1571" i="1"/>
  <c r="C1570" i="1"/>
  <c r="C1569" i="1"/>
  <c r="H1568" i="1"/>
  <c r="G1568" i="1"/>
  <c r="C1568" i="1"/>
  <c r="H1567" i="1"/>
  <c r="G1567" i="1"/>
  <c r="C1567" i="1"/>
  <c r="G1566" i="1"/>
  <c r="C1566" i="1"/>
  <c r="H1566" i="1" s="1"/>
  <c r="C1565" i="1"/>
  <c r="H1564" i="1"/>
  <c r="G1564" i="1"/>
  <c r="C1564" i="1"/>
  <c r="H1563" i="1"/>
  <c r="G1563" i="1"/>
  <c r="C1563" i="1"/>
  <c r="C1562" i="1"/>
  <c r="H1562" i="1" s="1"/>
  <c r="C1561" i="1"/>
  <c r="H1560" i="1"/>
  <c r="C1560" i="1"/>
  <c r="G1560" i="1" s="1"/>
  <c r="H1559" i="1"/>
  <c r="G1559" i="1"/>
  <c r="C1559" i="1"/>
  <c r="C1558" i="1"/>
  <c r="H1558" i="1" s="1"/>
  <c r="C1557" i="1"/>
  <c r="H1556" i="1"/>
  <c r="C1556" i="1"/>
  <c r="G1556" i="1" s="1"/>
  <c r="H1555" i="1"/>
  <c r="G1555" i="1"/>
  <c r="C1555" i="1"/>
  <c r="C1554" i="1"/>
  <c r="H1554" i="1" s="1"/>
  <c r="C1553" i="1"/>
  <c r="H1552" i="1"/>
  <c r="C1552" i="1"/>
  <c r="G1552" i="1" s="1"/>
  <c r="H1551" i="1"/>
  <c r="G1551" i="1"/>
  <c r="C1551" i="1"/>
  <c r="C1550" i="1"/>
  <c r="H1550" i="1" s="1"/>
  <c r="C1549" i="1"/>
  <c r="H1548" i="1"/>
  <c r="C1548" i="1"/>
  <c r="G1548" i="1" s="1"/>
  <c r="H1547" i="1"/>
  <c r="G1547" i="1"/>
  <c r="C1547" i="1"/>
  <c r="C1546" i="1"/>
  <c r="H1546" i="1" s="1"/>
  <c r="C1545" i="1"/>
  <c r="H1544" i="1"/>
  <c r="C1544" i="1"/>
  <c r="G1544" i="1" s="1"/>
  <c r="H1543" i="1"/>
  <c r="G1543" i="1"/>
  <c r="C1543" i="1"/>
  <c r="C1542" i="1"/>
  <c r="H1542" i="1" s="1"/>
  <c r="C1541" i="1"/>
  <c r="H1540" i="1"/>
  <c r="C1540" i="1"/>
  <c r="G1540" i="1" s="1"/>
  <c r="H1539" i="1"/>
  <c r="G1539" i="1"/>
  <c r="C1539" i="1"/>
  <c r="C1538" i="1"/>
  <c r="H1538" i="1" s="1"/>
  <c r="C1537" i="1"/>
  <c r="H1536" i="1"/>
  <c r="C1536" i="1"/>
  <c r="G1536" i="1" s="1"/>
  <c r="H1535" i="1"/>
  <c r="G1535" i="1"/>
  <c r="C1535" i="1"/>
  <c r="C1534" i="1"/>
  <c r="H1534" i="1" s="1"/>
  <c r="C1533" i="1"/>
  <c r="H1532" i="1"/>
  <c r="C1532" i="1"/>
  <c r="G1532" i="1" s="1"/>
  <c r="H1531" i="1"/>
  <c r="G1531" i="1"/>
  <c r="C1531" i="1"/>
  <c r="C1530" i="1"/>
  <c r="H1530" i="1" s="1"/>
  <c r="C1529" i="1"/>
  <c r="H1528" i="1"/>
  <c r="C1528" i="1"/>
  <c r="G1528" i="1" s="1"/>
  <c r="H1527" i="1"/>
  <c r="G1527" i="1"/>
  <c r="C1527" i="1"/>
  <c r="C1526" i="1"/>
  <c r="H1526" i="1" s="1"/>
  <c r="C1525" i="1"/>
  <c r="H1524" i="1"/>
  <c r="H1523" i="1"/>
  <c r="G1523" i="1"/>
  <c r="C1523" i="1"/>
  <c r="G1522" i="1"/>
  <c r="C1522" i="1"/>
  <c r="H1522" i="1" s="1"/>
  <c r="C1521" i="1"/>
  <c r="H1520" i="1"/>
  <c r="C1520" i="1"/>
  <c r="G1520" i="1" s="1"/>
  <c r="C1519" i="1"/>
  <c r="H1518" i="1"/>
  <c r="C1518" i="1"/>
  <c r="G1518" i="1" s="1"/>
  <c r="C1516" i="1"/>
  <c r="H1516" i="1" s="1"/>
  <c r="C1515" i="1"/>
  <c r="H1514" i="1"/>
  <c r="C1514" i="1"/>
  <c r="G1514" i="1" s="1"/>
  <c r="H1513" i="1"/>
  <c r="G1513" i="1"/>
  <c r="C1513" i="1"/>
  <c r="C1512" i="1"/>
  <c r="H1512" i="1" s="1"/>
  <c r="C1511" i="1"/>
  <c r="H1510" i="1"/>
  <c r="C1510" i="1"/>
  <c r="G1510" i="1" s="1"/>
  <c r="H1509" i="1"/>
  <c r="G1509" i="1"/>
  <c r="C1509" i="1"/>
  <c r="C1508" i="1"/>
  <c r="H1508" i="1" s="1"/>
  <c r="C1507" i="1"/>
  <c r="H1506" i="1"/>
  <c r="C1506" i="1"/>
  <c r="G1506" i="1" s="1"/>
  <c r="H1505" i="1"/>
  <c r="G1505" i="1"/>
  <c r="C1505" i="1"/>
  <c r="C1504" i="1"/>
  <c r="H1504" i="1" s="1"/>
  <c r="C1503" i="1"/>
  <c r="H1502" i="1"/>
  <c r="C1502" i="1"/>
  <c r="G1502" i="1" s="1"/>
  <c r="H1501" i="1"/>
  <c r="G1501" i="1"/>
  <c r="C1501" i="1"/>
  <c r="C1500" i="1"/>
  <c r="H1500" i="1" s="1"/>
  <c r="H1498" i="1"/>
  <c r="C1498" i="1"/>
  <c r="G1498" i="1" s="1"/>
  <c r="H1497" i="1"/>
  <c r="G1497" i="1"/>
  <c r="C1497" i="1"/>
  <c r="G1496" i="1"/>
  <c r="C1496" i="1"/>
  <c r="H1496" i="1" s="1"/>
  <c r="C1495" i="1"/>
  <c r="H1494" i="1"/>
  <c r="C1494" i="1"/>
  <c r="G1494" i="1" s="1"/>
  <c r="H1493" i="1"/>
  <c r="G1493" i="1"/>
  <c r="C1493" i="1"/>
  <c r="G1492" i="1"/>
  <c r="C1492" i="1"/>
  <c r="H1492" i="1" s="1"/>
  <c r="C1491" i="1"/>
  <c r="H1490" i="1"/>
  <c r="C1490" i="1"/>
  <c r="G1490" i="1" s="1"/>
  <c r="H1489" i="1"/>
  <c r="G1489" i="1"/>
  <c r="C1489" i="1"/>
  <c r="G1488" i="1"/>
  <c r="C1488" i="1"/>
  <c r="H1488" i="1" s="1"/>
  <c r="C1487" i="1"/>
  <c r="H1486" i="1"/>
  <c r="C1486" i="1"/>
  <c r="G1486" i="1" s="1"/>
  <c r="H1485" i="1"/>
  <c r="G1485" i="1"/>
  <c r="C1485" i="1"/>
  <c r="G1484" i="1"/>
  <c r="C1484" i="1"/>
  <c r="H1484" i="1" s="1"/>
  <c r="C1483" i="1"/>
  <c r="C1482" i="1"/>
  <c r="G1482" i="1" s="1"/>
  <c r="C1481" i="1"/>
  <c r="H1481" i="1" s="1"/>
  <c r="C1480" i="1"/>
  <c r="G1480" i="1" s="1"/>
  <c r="H1479" i="1"/>
  <c r="G1479" i="1"/>
  <c r="D1479" i="1"/>
  <c r="C1479" i="1"/>
  <c r="J1479" i="1" s="1"/>
  <c r="D1478" i="1"/>
  <c r="C1478" i="1"/>
  <c r="H1477" i="1"/>
  <c r="G1477" i="1"/>
  <c r="D1477" i="1"/>
  <c r="C1477" i="1"/>
  <c r="J1477" i="1" s="1"/>
  <c r="D1476" i="1"/>
  <c r="C1476" i="1"/>
  <c r="D1475" i="1"/>
  <c r="C1475" i="1"/>
  <c r="H1474" i="1"/>
  <c r="G1474" i="1"/>
  <c r="D1474" i="1"/>
  <c r="C1474" i="1"/>
  <c r="J1474" i="1" s="1"/>
  <c r="J1473" i="1"/>
  <c r="D1473" i="1"/>
  <c r="C1473" i="1"/>
  <c r="H1472" i="1"/>
  <c r="G1472" i="1"/>
  <c r="D1472" i="1"/>
  <c r="C1472" i="1"/>
  <c r="J1472" i="1" s="1"/>
  <c r="J1471" i="1"/>
  <c r="D1471" i="1"/>
  <c r="C1471" i="1"/>
  <c r="D1470" i="1"/>
  <c r="C1470" i="1"/>
  <c r="D1469" i="1"/>
  <c r="C1469" i="1"/>
  <c r="H1468" i="1"/>
  <c r="G1468" i="1"/>
  <c r="D1468" i="1"/>
  <c r="C1468" i="1"/>
  <c r="J1468" i="1" s="1"/>
  <c r="J1467" i="1"/>
  <c r="D1467" i="1"/>
  <c r="C1467" i="1"/>
  <c r="H1466" i="1"/>
  <c r="G1466" i="1"/>
  <c r="D1466" i="1"/>
  <c r="C1466" i="1"/>
  <c r="J1466" i="1" s="1"/>
  <c r="J1465" i="1"/>
  <c r="D1465" i="1"/>
  <c r="C1465" i="1"/>
  <c r="H1464" i="1"/>
  <c r="G1464" i="1"/>
  <c r="D1464" i="1"/>
  <c r="C1464" i="1"/>
  <c r="J1464" i="1" s="1"/>
  <c r="J1463" i="1"/>
  <c r="D1463" i="1"/>
  <c r="C1463" i="1"/>
  <c r="H1462" i="1"/>
  <c r="G1462" i="1"/>
  <c r="D1462" i="1"/>
  <c r="C1462" i="1"/>
  <c r="J1462" i="1" s="1"/>
  <c r="H1461" i="1"/>
  <c r="D1461" i="1"/>
  <c r="G1461" i="1" s="1"/>
  <c r="D1460" i="1"/>
  <c r="C1460" i="1"/>
  <c r="D1459" i="1"/>
  <c r="C1459" i="1"/>
  <c r="D1458" i="1"/>
  <c r="C1458" i="1"/>
  <c r="J1458" i="1" s="1"/>
  <c r="H1457" i="1"/>
  <c r="G1457" i="1"/>
  <c r="I1457" i="1" s="1"/>
  <c r="D1457" i="1"/>
  <c r="C1457" i="1"/>
  <c r="J1457" i="1" s="1"/>
  <c r="D1456" i="1"/>
  <c r="C1456" i="1"/>
  <c r="D1455" i="1"/>
  <c r="C1455" i="1"/>
  <c r="J1455" i="1" s="1"/>
  <c r="D1454" i="1"/>
  <c r="D1452" i="1"/>
  <c r="C1452" i="1"/>
  <c r="H1451" i="1"/>
  <c r="G1451" i="1"/>
  <c r="D1451" i="1"/>
  <c r="C1451" i="1"/>
  <c r="J1451" i="1" s="1"/>
  <c r="D1450" i="1"/>
  <c r="C1450" i="1"/>
  <c r="H1449" i="1"/>
  <c r="G1449" i="1"/>
  <c r="D1449" i="1"/>
  <c r="C1449" i="1"/>
  <c r="J1449" i="1" s="1"/>
  <c r="D1448" i="1"/>
  <c r="C1448" i="1"/>
  <c r="H1447" i="1"/>
  <c r="G1447" i="1"/>
  <c r="D1447" i="1"/>
  <c r="C1447" i="1"/>
  <c r="J1447" i="1" s="1"/>
  <c r="D1446" i="1"/>
  <c r="C1446" i="1"/>
  <c r="G1445" i="1"/>
  <c r="D1445" i="1"/>
  <c r="H1445" i="1" s="1"/>
  <c r="C1445" i="1"/>
  <c r="J1445" i="1" s="1"/>
  <c r="D1444" i="1"/>
  <c r="C1444" i="1"/>
  <c r="J1443" i="1"/>
  <c r="G1443" i="1"/>
  <c r="I1443" i="1" s="1"/>
  <c r="D1443" i="1"/>
  <c r="H1443" i="1" s="1"/>
  <c r="C1443" i="1"/>
  <c r="D1442" i="1"/>
  <c r="C1442" i="1"/>
  <c r="J1441" i="1"/>
  <c r="G1441" i="1"/>
  <c r="I1441" i="1" s="1"/>
  <c r="D1441" i="1"/>
  <c r="H1441" i="1" s="1"/>
  <c r="C1441" i="1"/>
  <c r="D1440" i="1"/>
  <c r="C1440" i="1"/>
  <c r="J1439" i="1"/>
  <c r="G1439" i="1"/>
  <c r="I1439" i="1" s="1"/>
  <c r="D1439" i="1"/>
  <c r="H1439" i="1" s="1"/>
  <c r="C1439" i="1"/>
  <c r="D1438" i="1"/>
  <c r="D1437" i="1"/>
  <c r="G1434" i="1"/>
  <c r="D1434" i="1"/>
  <c r="H1434" i="1" s="1"/>
  <c r="C1434" i="1"/>
  <c r="D1433" i="1"/>
  <c r="H1433" i="1" s="1"/>
  <c r="C1433" i="1"/>
  <c r="D1432" i="1"/>
  <c r="C1432" i="1"/>
  <c r="G1431" i="1"/>
  <c r="D1431" i="1"/>
  <c r="H1431" i="1" s="1"/>
  <c r="C1431" i="1"/>
  <c r="G1430" i="1"/>
  <c r="D1430" i="1"/>
  <c r="H1430" i="1" s="1"/>
  <c r="C1430" i="1"/>
  <c r="D1429" i="1"/>
  <c r="C1429" i="1"/>
  <c r="D1428" i="1"/>
  <c r="C1428" i="1"/>
  <c r="G1427" i="1"/>
  <c r="D1427" i="1"/>
  <c r="H1427" i="1" s="1"/>
  <c r="C1427" i="1"/>
  <c r="G1426" i="1"/>
  <c r="D1426" i="1"/>
  <c r="H1426" i="1" s="1"/>
  <c r="C1426" i="1"/>
  <c r="D1425" i="1"/>
  <c r="H1425" i="1" s="1"/>
  <c r="C1425" i="1"/>
  <c r="D1424" i="1"/>
  <c r="C1424" i="1"/>
  <c r="D1423" i="1"/>
  <c r="D1422" i="1"/>
  <c r="C1422" i="1"/>
  <c r="G1422" i="1" s="1"/>
  <c r="D1421" i="1"/>
  <c r="C1421" i="1"/>
  <c r="D1420" i="1"/>
  <c r="H1420" i="1" s="1"/>
  <c r="C1420" i="1"/>
  <c r="G1420" i="1" s="1"/>
  <c r="D1419" i="1"/>
  <c r="C1419" i="1"/>
  <c r="G1419" i="1" s="1"/>
  <c r="D1418" i="1"/>
  <c r="C1418" i="1"/>
  <c r="D1417" i="1"/>
  <c r="C1417" i="1"/>
  <c r="D1416" i="1"/>
  <c r="G1415" i="1"/>
  <c r="D1415" i="1"/>
  <c r="H1415" i="1" s="1"/>
  <c r="C1415" i="1"/>
  <c r="D1414" i="1"/>
  <c r="C1414" i="1"/>
  <c r="G1413" i="1"/>
  <c r="D1413" i="1"/>
  <c r="H1413" i="1" s="1"/>
  <c r="C1413" i="1"/>
  <c r="D1412" i="1"/>
  <c r="H1412" i="1" s="1"/>
  <c r="C1412" i="1"/>
  <c r="D1411" i="1"/>
  <c r="C1411" i="1"/>
  <c r="D1410" i="1"/>
  <c r="C1410" i="1"/>
  <c r="D1409" i="1"/>
  <c r="C1409" i="1"/>
  <c r="G1409" i="1" s="1"/>
  <c r="D1407" i="1"/>
  <c r="C1407" i="1"/>
  <c r="G1406" i="1"/>
  <c r="D1406" i="1"/>
  <c r="H1406" i="1" s="1"/>
  <c r="C1406" i="1"/>
  <c r="G1405" i="1"/>
  <c r="D1405" i="1"/>
  <c r="H1405" i="1" s="1"/>
  <c r="C1405" i="1"/>
  <c r="D1404" i="1"/>
  <c r="H1404" i="1" s="1"/>
  <c r="C1404" i="1"/>
  <c r="D1403" i="1"/>
  <c r="C1403" i="1"/>
  <c r="G1402" i="1"/>
  <c r="D1402" i="1"/>
  <c r="H1402" i="1" s="1"/>
  <c r="C1402" i="1"/>
  <c r="D1401" i="1"/>
  <c r="H1401" i="1" s="1"/>
  <c r="C1401" i="1"/>
  <c r="G1400" i="1"/>
  <c r="D1400" i="1"/>
  <c r="H1400" i="1" s="1"/>
  <c r="C1400" i="1"/>
  <c r="D1399" i="1"/>
  <c r="C1399" i="1"/>
  <c r="G1398" i="1"/>
  <c r="D1398" i="1"/>
  <c r="H1398" i="1" s="1"/>
  <c r="C1398" i="1"/>
  <c r="G1397" i="1"/>
  <c r="D1397" i="1"/>
  <c r="H1397" i="1" s="1"/>
  <c r="C1397" i="1"/>
  <c r="D1396" i="1"/>
  <c r="H1396" i="1" s="1"/>
  <c r="C1396" i="1"/>
  <c r="D1395" i="1"/>
  <c r="C1395" i="1"/>
  <c r="D1394" i="1"/>
  <c r="H1394" i="1" s="1"/>
  <c r="C1394" i="1"/>
  <c r="G1394" i="1" s="1"/>
  <c r="C1393" i="1"/>
  <c r="D1392" i="1"/>
  <c r="H1392" i="1" s="1"/>
  <c r="C1392" i="1"/>
  <c r="D1391" i="1"/>
  <c r="C1391" i="1"/>
  <c r="G1390" i="1"/>
  <c r="D1390" i="1"/>
  <c r="H1390" i="1" s="1"/>
  <c r="C1390" i="1"/>
  <c r="G1389" i="1"/>
  <c r="D1389" i="1"/>
  <c r="H1389" i="1" s="1"/>
  <c r="C1389" i="1"/>
  <c r="G1388" i="1"/>
  <c r="D1388" i="1"/>
  <c r="H1388" i="1" s="1"/>
  <c r="C1388" i="1"/>
  <c r="D1387" i="1"/>
  <c r="C1387" i="1"/>
  <c r="G1386" i="1"/>
  <c r="D1386" i="1"/>
  <c r="H1386" i="1" s="1"/>
  <c r="C1386" i="1"/>
  <c r="G1385" i="1"/>
  <c r="D1385" i="1"/>
  <c r="H1385" i="1" s="1"/>
  <c r="C1385" i="1"/>
  <c r="D1384" i="1"/>
  <c r="H1384" i="1" s="1"/>
  <c r="C1384" i="1"/>
  <c r="G1382" i="1"/>
  <c r="D1382" i="1"/>
  <c r="H1382" i="1" s="1"/>
  <c r="C1382" i="1"/>
  <c r="D1381" i="1"/>
  <c r="C1381" i="1"/>
  <c r="D1380" i="1"/>
  <c r="C1380" i="1"/>
  <c r="G1379" i="1"/>
  <c r="D1379" i="1"/>
  <c r="H1379" i="1" s="1"/>
  <c r="C1379" i="1"/>
  <c r="G1378" i="1"/>
  <c r="D1378" i="1"/>
  <c r="H1378" i="1" s="1"/>
  <c r="C1378" i="1"/>
  <c r="D1377" i="1"/>
  <c r="H1377" i="1" s="1"/>
  <c r="C1377" i="1"/>
  <c r="D1376" i="1"/>
  <c r="C1376" i="1"/>
  <c r="G1375" i="1"/>
  <c r="D1375" i="1"/>
  <c r="H1375" i="1" s="1"/>
  <c r="C1375" i="1"/>
  <c r="G1374" i="1"/>
  <c r="D1374" i="1"/>
  <c r="H1374" i="1" s="1"/>
  <c r="C1374" i="1"/>
  <c r="G1373" i="1"/>
  <c r="D1373" i="1"/>
  <c r="H1373" i="1" s="1"/>
  <c r="C1373" i="1"/>
  <c r="D1372" i="1"/>
  <c r="C1372" i="1"/>
  <c r="G1371" i="1"/>
  <c r="D1371" i="1"/>
  <c r="H1371" i="1" s="1"/>
  <c r="C1371" i="1"/>
  <c r="G1370" i="1"/>
  <c r="D1370" i="1"/>
  <c r="H1370" i="1" s="1"/>
  <c r="C1370" i="1"/>
  <c r="D1369" i="1"/>
  <c r="G1368" i="1"/>
  <c r="D1368" i="1"/>
  <c r="H1368" i="1" s="1"/>
  <c r="C1368" i="1"/>
  <c r="G1367" i="1"/>
  <c r="D1367" i="1"/>
  <c r="H1367" i="1" s="1"/>
  <c r="C1367" i="1"/>
  <c r="D1366" i="1"/>
  <c r="H1366" i="1" s="1"/>
  <c r="C1366" i="1"/>
  <c r="D1365" i="1"/>
  <c r="C1365" i="1"/>
  <c r="G1364" i="1"/>
  <c r="D1364" i="1"/>
  <c r="H1364" i="1" s="1"/>
  <c r="C1364" i="1"/>
  <c r="G1363" i="1"/>
  <c r="D1363" i="1"/>
  <c r="H1363" i="1" s="1"/>
  <c r="C1363" i="1"/>
  <c r="D1362" i="1"/>
  <c r="C1362" i="1"/>
  <c r="D1361" i="1"/>
  <c r="C1361" i="1"/>
  <c r="G1360" i="1"/>
  <c r="D1360" i="1"/>
  <c r="H1360" i="1" s="1"/>
  <c r="C1360" i="1"/>
  <c r="G1359" i="1"/>
  <c r="D1359" i="1"/>
  <c r="H1359" i="1" s="1"/>
  <c r="C1359" i="1"/>
  <c r="D1358" i="1"/>
  <c r="H1358" i="1" s="1"/>
  <c r="C1358" i="1"/>
  <c r="D1357" i="1"/>
  <c r="C1357" i="1"/>
  <c r="G1356" i="1"/>
  <c r="D1356" i="1"/>
  <c r="H1356" i="1" s="1"/>
  <c r="C1356" i="1"/>
  <c r="C1355" i="1"/>
  <c r="D1354" i="1"/>
  <c r="C1354" i="1"/>
  <c r="D1353" i="1"/>
  <c r="C1353" i="1"/>
  <c r="G1352" i="1"/>
  <c r="D1352" i="1"/>
  <c r="H1352" i="1" s="1"/>
  <c r="C1352" i="1"/>
  <c r="G1351" i="1"/>
  <c r="D1351" i="1"/>
  <c r="H1351" i="1" s="1"/>
  <c r="C1351" i="1"/>
  <c r="D1350" i="1"/>
  <c r="C1350" i="1"/>
  <c r="D1349" i="1"/>
  <c r="C1349" i="1"/>
  <c r="G1348" i="1"/>
  <c r="D1348" i="1"/>
  <c r="H1348" i="1" s="1"/>
  <c r="C1348" i="1"/>
  <c r="G1347" i="1"/>
  <c r="D1347" i="1"/>
  <c r="H1347" i="1" s="1"/>
  <c r="C1347" i="1"/>
  <c r="D1346" i="1"/>
  <c r="H1346" i="1" s="1"/>
  <c r="C1346" i="1"/>
  <c r="D1345" i="1"/>
  <c r="C1345" i="1"/>
  <c r="D1344" i="1"/>
  <c r="D1343" i="1"/>
  <c r="H1343" i="1" s="1"/>
  <c r="C1343" i="1"/>
  <c r="D1342" i="1"/>
  <c r="C1342" i="1"/>
  <c r="G1341" i="1"/>
  <c r="D1341" i="1"/>
  <c r="H1341" i="1" s="1"/>
  <c r="C1341" i="1"/>
  <c r="G1340" i="1"/>
  <c r="D1340" i="1"/>
  <c r="H1340" i="1" s="1"/>
  <c r="C1340" i="1"/>
  <c r="D1339" i="1"/>
  <c r="C1339" i="1"/>
  <c r="D1338" i="1"/>
  <c r="C1338" i="1"/>
  <c r="G1337" i="1"/>
  <c r="D1337" i="1"/>
  <c r="H1337" i="1" s="1"/>
  <c r="C1337" i="1"/>
  <c r="G1336" i="1"/>
  <c r="D1336" i="1"/>
  <c r="H1336" i="1" s="1"/>
  <c r="C1336" i="1"/>
  <c r="D1335" i="1"/>
  <c r="C1335" i="1"/>
  <c r="D1334" i="1"/>
  <c r="C1334" i="1"/>
  <c r="G1333" i="1"/>
  <c r="D1333" i="1"/>
  <c r="H1333" i="1" s="1"/>
  <c r="C1333" i="1"/>
  <c r="G1332" i="1"/>
  <c r="D1332" i="1"/>
  <c r="H1332" i="1" s="1"/>
  <c r="C1332" i="1"/>
  <c r="G1331" i="1"/>
  <c r="D1331" i="1"/>
  <c r="H1331" i="1" s="1"/>
  <c r="C1331" i="1"/>
  <c r="D1330" i="1"/>
  <c r="C1330" i="1"/>
  <c r="D1328" i="1"/>
  <c r="H1328" i="1" s="1"/>
  <c r="C1328" i="1"/>
  <c r="D1327" i="1"/>
  <c r="C1327" i="1"/>
  <c r="G1326" i="1"/>
  <c r="D1326" i="1"/>
  <c r="H1326" i="1" s="1"/>
  <c r="C1326" i="1"/>
  <c r="G1325" i="1"/>
  <c r="D1325" i="1"/>
  <c r="H1325" i="1" s="1"/>
  <c r="C1325" i="1"/>
  <c r="D1324" i="1"/>
  <c r="C1324" i="1"/>
  <c r="G1324" i="1" s="1"/>
  <c r="D1323" i="1"/>
  <c r="C1323" i="1"/>
  <c r="G1322" i="1"/>
  <c r="D1322" i="1"/>
  <c r="H1322" i="1" s="1"/>
  <c r="C1322" i="1"/>
  <c r="G1321" i="1"/>
  <c r="D1321" i="1"/>
  <c r="H1321" i="1" s="1"/>
  <c r="C1321" i="1"/>
  <c r="D1320" i="1"/>
  <c r="H1320" i="1" s="1"/>
  <c r="C1320" i="1"/>
  <c r="D1319" i="1"/>
  <c r="C1319" i="1"/>
  <c r="G1318" i="1"/>
  <c r="D1318" i="1"/>
  <c r="H1318" i="1" s="1"/>
  <c r="C1318" i="1"/>
  <c r="G1317" i="1"/>
  <c r="D1317" i="1"/>
  <c r="H1317" i="1" s="1"/>
  <c r="C1317" i="1"/>
  <c r="D1316" i="1"/>
  <c r="C1316" i="1"/>
  <c r="D1315" i="1"/>
  <c r="C1315" i="1"/>
  <c r="G1314" i="1"/>
  <c r="D1314" i="1"/>
  <c r="H1314" i="1" s="1"/>
  <c r="C1314" i="1"/>
  <c r="G1313" i="1"/>
  <c r="D1313" i="1"/>
  <c r="H1313" i="1" s="1"/>
  <c r="C1313" i="1"/>
  <c r="D1312" i="1"/>
  <c r="H1312" i="1" s="1"/>
  <c r="C1312" i="1"/>
  <c r="D1311" i="1"/>
  <c r="C1311" i="1"/>
  <c r="G1310" i="1"/>
  <c r="D1310" i="1"/>
  <c r="H1310" i="1" s="1"/>
  <c r="C1310" i="1"/>
  <c r="G1309" i="1"/>
  <c r="D1309" i="1"/>
  <c r="H1309" i="1" s="1"/>
  <c r="C1309" i="1"/>
  <c r="G1308" i="1"/>
  <c r="D1308" i="1"/>
  <c r="H1308" i="1" s="1"/>
  <c r="C1308" i="1"/>
  <c r="D1307" i="1"/>
  <c r="G1306" i="1"/>
  <c r="D1306" i="1"/>
  <c r="H1306" i="1" s="1"/>
  <c r="C1306" i="1"/>
  <c r="G1305" i="1"/>
  <c r="D1305" i="1"/>
  <c r="H1305" i="1" s="1"/>
  <c r="C1305" i="1"/>
  <c r="D1304" i="1"/>
  <c r="G1303" i="1"/>
  <c r="D1303" i="1"/>
  <c r="H1303" i="1" s="1"/>
  <c r="C1303" i="1"/>
  <c r="D1302" i="1"/>
  <c r="C1302" i="1"/>
  <c r="D1301" i="1"/>
  <c r="C1301" i="1"/>
  <c r="G1300" i="1"/>
  <c r="D1300" i="1"/>
  <c r="H1300" i="1" s="1"/>
  <c r="C1300" i="1"/>
  <c r="D1298" i="1"/>
  <c r="C1298" i="1"/>
  <c r="G1297" i="1"/>
  <c r="D1297" i="1"/>
  <c r="H1297" i="1" s="1"/>
  <c r="C1297" i="1"/>
  <c r="G1296" i="1"/>
  <c r="D1296" i="1"/>
  <c r="H1296" i="1" s="1"/>
  <c r="C1296" i="1"/>
  <c r="D1295" i="1"/>
  <c r="H1295" i="1" s="1"/>
  <c r="C1295" i="1"/>
  <c r="D1294" i="1"/>
  <c r="C1294" i="1"/>
  <c r="G1293" i="1"/>
  <c r="D1293" i="1"/>
  <c r="H1293" i="1" s="1"/>
  <c r="C1293" i="1"/>
  <c r="G1292" i="1"/>
  <c r="D1292" i="1"/>
  <c r="H1292" i="1" s="1"/>
  <c r="C1292" i="1"/>
  <c r="D1291" i="1"/>
  <c r="C1291" i="1"/>
  <c r="D1290" i="1"/>
  <c r="C1290" i="1"/>
  <c r="G1289" i="1"/>
  <c r="D1289" i="1"/>
  <c r="H1289" i="1" s="1"/>
  <c r="C1289" i="1"/>
  <c r="G1288" i="1"/>
  <c r="D1288" i="1"/>
  <c r="H1288" i="1" s="1"/>
  <c r="C1288" i="1"/>
  <c r="D1287" i="1"/>
  <c r="H1287" i="1" s="1"/>
  <c r="C1287" i="1"/>
  <c r="D1286" i="1"/>
  <c r="C1286" i="1"/>
  <c r="G1285" i="1"/>
  <c r="D1285" i="1"/>
  <c r="H1285" i="1" s="1"/>
  <c r="C1285" i="1"/>
  <c r="G1284" i="1"/>
  <c r="D1284" i="1"/>
  <c r="H1284" i="1" s="1"/>
  <c r="C1284" i="1"/>
  <c r="G1283" i="1"/>
  <c r="D1283" i="1"/>
  <c r="H1283" i="1" s="1"/>
  <c r="C1283" i="1"/>
  <c r="D1282" i="1"/>
  <c r="C1282" i="1"/>
  <c r="G1281" i="1"/>
  <c r="D1281" i="1"/>
  <c r="H1281" i="1" s="1"/>
  <c r="C1281" i="1"/>
  <c r="G1280" i="1"/>
  <c r="D1280" i="1"/>
  <c r="H1280" i="1" s="1"/>
  <c r="C1280" i="1"/>
  <c r="G1279" i="1"/>
  <c r="D1279" i="1"/>
  <c r="H1279" i="1" s="1"/>
  <c r="C1279" i="1"/>
  <c r="D1278" i="1"/>
  <c r="C1278" i="1"/>
  <c r="G1277" i="1"/>
  <c r="D1277" i="1"/>
  <c r="H1277" i="1" s="1"/>
  <c r="C1277" i="1"/>
  <c r="G1276" i="1"/>
  <c r="D1276" i="1"/>
  <c r="H1276" i="1" s="1"/>
  <c r="C1276" i="1"/>
  <c r="D1275" i="1"/>
  <c r="C1275" i="1"/>
  <c r="D1274" i="1"/>
  <c r="C1274" i="1"/>
  <c r="G1273" i="1"/>
  <c r="D1273" i="1"/>
  <c r="H1273" i="1" s="1"/>
  <c r="C1273" i="1"/>
  <c r="G1272" i="1"/>
  <c r="D1272" i="1"/>
  <c r="H1272" i="1" s="1"/>
  <c r="C1272" i="1"/>
  <c r="D1271" i="1"/>
  <c r="H1271" i="1" s="1"/>
  <c r="C1271" i="1"/>
  <c r="D1270" i="1"/>
  <c r="C1270" i="1"/>
  <c r="G1269" i="1"/>
  <c r="D1269" i="1"/>
  <c r="H1269" i="1" s="1"/>
  <c r="C1269" i="1"/>
  <c r="G1268" i="1"/>
  <c r="D1268" i="1"/>
  <c r="H1268" i="1" s="1"/>
  <c r="C1268" i="1"/>
  <c r="G1267" i="1"/>
  <c r="D1267" i="1"/>
  <c r="H1267" i="1" s="1"/>
  <c r="C1267" i="1"/>
  <c r="D1266" i="1"/>
  <c r="C1266" i="1"/>
  <c r="G1265" i="1"/>
  <c r="D1265" i="1"/>
  <c r="H1265" i="1" s="1"/>
  <c r="C1265" i="1"/>
  <c r="D1264" i="1"/>
  <c r="C1264" i="1"/>
  <c r="D1263" i="1"/>
  <c r="H1263" i="1" s="1"/>
  <c r="C1263" i="1"/>
  <c r="D1262" i="1"/>
  <c r="C1262" i="1"/>
  <c r="G1261" i="1"/>
  <c r="D1261" i="1"/>
  <c r="H1261" i="1" s="1"/>
  <c r="C1261" i="1"/>
  <c r="G1260" i="1"/>
  <c r="D1260" i="1"/>
  <c r="H1260" i="1" s="1"/>
  <c r="C1260" i="1"/>
  <c r="D1259" i="1"/>
  <c r="C1259" i="1"/>
  <c r="D1258" i="1"/>
  <c r="C1258" i="1"/>
  <c r="G1257" i="1"/>
  <c r="D1257" i="1"/>
  <c r="H1257" i="1" s="1"/>
  <c r="C1257" i="1"/>
  <c r="G1256" i="1"/>
  <c r="D1256" i="1"/>
  <c r="H1256" i="1" s="1"/>
  <c r="C1256" i="1"/>
  <c r="D1255" i="1"/>
  <c r="H1255" i="1" s="1"/>
  <c r="C1255" i="1"/>
  <c r="D1254" i="1"/>
  <c r="C1254" i="1"/>
  <c r="G1253" i="1"/>
  <c r="D1253" i="1"/>
  <c r="H1253" i="1" s="1"/>
  <c r="C1253" i="1"/>
  <c r="G1252" i="1"/>
  <c r="D1252" i="1"/>
  <c r="H1252" i="1" s="1"/>
  <c r="C1252" i="1"/>
  <c r="G1251" i="1"/>
  <c r="D1251" i="1"/>
  <c r="H1251" i="1" s="1"/>
  <c r="C1251" i="1"/>
  <c r="D1250" i="1"/>
  <c r="C1250" i="1"/>
  <c r="G1249" i="1"/>
  <c r="D1249" i="1"/>
  <c r="H1249" i="1" s="1"/>
  <c r="C1249" i="1"/>
  <c r="G1248" i="1"/>
  <c r="D1248" i="1"/>
  <c r="H1248" i="1" s="1"/>
  <c r="C1248" i="1"/>
  <c r="G1247" i="1"/>
  <c r="D1247" i="1"/>
  <c r="H1247" i="1" s="1"/>
  <c r="C1247" i="1"/>
  <c r="D1246" i="1"/>
  <c r="C1246" i="1"/>
  <c r="G1245" i="1"/>
  <c r="D1245" i="1"/>
  <c r="H1245" i="1" s="1"/>
  <c r="C1245" i="1"/>
  <c r="D1244" i="1"/>
  <c r="H1244" i="1" s="1"/>
  <c r="C1244" i="1"/>
  <c r="D1243" i="1"/>
  <c r="C1243" i="1"/>
  <c r="D1242" i="1"/>
  <c r="C1242" i="1"/>
  <c r="D1241" i="1"/>
  <c r="C1241" i="1"/>
  <c r="G1240" i="1"/>
  <c r="D1240" i="1"/>
  <c r="H1240" i="1" s="1"/>
  <c r="C1240" i="1"/>
  <c r="D1239" i="1"/>
  <c r="H1239" i="1" s="1"/>
  <c r="C1239" i="1"/>
  <c r="D1238" i="1"/>
  <c r="C1238" i="1"/>
  <c r="G1237" i="1"/>
  <c r="D1237" i="1"/>
  <c r="H1237" i="1" s="1"/>
  <c r="C1237" i="1"/>
  <c r="G1236" i="1"/>
  <c r="D1236" i="1"/>
  <c r="H1236" i="1" s="1"/>
  <c r="C1236" i="1"/>
  <c r="G1235" i="1"/>
  <c r="D1235" i="1"/>
  <c r="H1235" i="1" s="1"/>
  <c r="C1235" i="1"/>
  <c r="D1234" i="1"/>
  <c r="C1234" i="1"/>
  <c r="G1233" i="1"/>
  <c r="D1233" i="1"/>
  <c r="H1233" i="1" s="1"/>
  <c r="C1233" i="1"/>
  <c r="G1232" i="1"/>
  <c r="D1232" i="1"/>
  <c r="H1232" i="1" s="1"/>
  <c r="C1232" i="1"/>
  <c r="D1231" i="1"/>
  <c r="H1231" i="1" s="1"/>
  <c r="C1231" i="1"/>
  <c r="D1230" i="1"/>
  <c r="C1230" i="1"/>
  <c r="D1229" i="1"/>
  <c r="C1229" i="1"/>
  <c r="G1229" i="1" s="1"/>
  <c r="G1228" i="1"/>
  <c r="D1228" i="1"/>
  <c r="H1228" i="1" s="1"/>
  <c r="C1228" i="1"/>
  <c r="D1226" i="1"/>
  <c r="C1226" i="1"/>
  <c r="G1225" i="1"/>
  <c r="D1225" i="1"/>
  <c r="H1225" i="1" s="1"/>
  <c r="C1225" i="1"/>
  <c r="D1224" i="1"/>
  <c r="C1224" i="1"/>
  <c r="D1223" i="1"/>
  <c r="C1223" i="1"/>
  <c r="G1221" i="1"/>
  <c r="D1221" i="1"/>
  <c r="H1221" i="1" s="1"/>
  <c r="C1221" i="1"/>
  <c r="D1220" i="1"/>
  <c r="C1220" i="1"/>
  <c r="C1219" i="1"/>
  <c r="G1218" i="1"/>
  <c r="D1218" i="1"/>
  <c r="H1218" i="1" s="1"/>
  <c r="C1218" i="1"/>
  <c r="G1217" i="1"/>
  <c r="D1217" i="1"/>
  <c r="H1217" i="1" s="1"/>
  <c r="C1217" i="1"/>
  <c r="D1216" i="1"/>
  <c r="C1216" i="1"/>
  <c r="C1215" i="1"/>
  <c r="D1213" i="1"/>
  <c r="C1213" i="1"/>
  <c r="D1212" i="1"/>
  <c r="C1212" i="1"/>
  <c r="G1212" i="1" s="1"/>
  <c r="D1211" i="1"/>
  <c r="C1211" i="1"/>
  <c r="G1211" i="1" s="1"/>
  <c r="D1210" i="1"/>
  <c r="C1210" i="1"/>
  <c r="D1209" i="1"/>
  <c r="C1209" i="1"/>
  <c r="G1208" i="1"/>
  <c r="D1208" i="1"/>
  <c r="H1208" i="1" s="1"/>
  <c r="C1208" i="1"/>
  <c r="G1207" i="1"/>
  <c r="D1207" i="1"/>
  <c r="H1207" i="1" s="1"/>
  <c r="C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G1182" i="1"/>
  <c r="D1182" i="1"/>
  <c r="H1182" i="1" s="1"/>
  <c r="C1182" i="1"/>
  <c r="D1181" i="1"/>
  <c r="C1181" i="1"/>
  <c r="D1180" i="1"/>
  <c r="H1180" i="1" s="1"/>
  <c r="C1180" i="1"/>
  <c r="G1179" i="1"/>
  <c r="D1179" i="1"/>
  <c r="H1179" i="1" s="1"/>
  <c r="C1179" i="1"/>
  <c r="D1178" i="1"/>
  <c r="H1178" i="1" s="1"/>
  <c r="C1178" i="1"/>
  <c r="D1177" i="1"/>
  <c r="C1177" i="1"/>
  <c r="D1176" i="1"/>
  <c r="H1176" i="1" s="1"/>
  <c r="C1176" i="1"/>
  <c r="G1175" i="1"/>
  <c r="D1175" i="1"/>
  <c r="H1175" i="1" s="1"/>
  <c r="C1175" i="1"/>
  <c r="G1174" i="1"/>
  <c r="D1174" i="1"/>
  <c r="H1174" i="1" s="1"/>
  <c r="C1174" i="1"/>
  <c r="D1173" i="1"/>
  <c r="C1173" i="1"/>
  <c r="D1172" i="1"/>
  <c r="H1172" i="1" s="1"/>
  <c r="C1172" i="1"/>
  <c r="G1171" i="1"/>
  <c r="D1171" i="1"/>
  <c r="H1171" i="1" s="1"/>
  <c r="C1171" i="1"/>
  <c r="D1170" i="1"/>
  <c r="H1170" i="1" s="1"/>
  <c r="C1170" i="1"/>
  <c r="D1169" i="1"/>
  <c r="C1169" i="1"/>
  <c r="D1168" i="1"/>
  <c r="H1168" i="1" s="1"/>
  <c r="C1168" i="1"/>
  <c r="G1167" i="1"/>
  <c r="D1167" i="1"/>
  <c r="H1167" i="1" s="1"/>
  <c r="C1167" i="1"/>
  <c r="G1166" i="1"/>
  <c r="D1166" i="1"/>
  <c r="H1166" i="1" s="1"/>
  <c r="C1166" i="1"/>
  <c r="D1165" i="1"/>
  <c r="C1165" i="1"/>
  <c r="D1164" i="1"/>
  <c r="H1164" i="1" s="1"/>
  <c r="C1164" i="1"/>
  <c r="G1163" i="1"/>
  <c r="D1163" i="1"/>
  <c r="H1163" i="1" s="1"/>
  <c r="C1163" i="1"/>
  <c r="D1162" i="1"/>
  <c r="H1162" i="1" s="1"/>
  <c r="C1162" i="1"/>
  <c r="D1161" i="1"/>
  <c r="C1161" i="1"/>
  <c r="D1160" i="1"/>
  <c r="H1160" i="1" s="1"/>
  <c r="C1160" i="1"/>
  <c r="G1159" i="1"/>
  <c r="D1159" i="1"/>
  <c r="H1159" i="1" s="1"/>
  <c r="C1159" i="1"/>
  <c r="G1158" i="1"/>
  <c r="D1158" i="1"/>
  <c r="H1158" i="1" s="1"/>
  <c r="C1158" i="1"/>
  <c r="D1157" i="1"/>
  <c r="C1157" i="1"/>
  <c r="D1156" i="1"/>
  <c r="H1156" i="1" s="1"/>
  <c r="C1156" i="1"/>
  <c r="G1155" i="1"/>
  <c r="D1155" i="1"/>
  <c r="H1155" i="1" s="1"/>
  <c r="C1155" i="1"/>
  <c r="D1154" i="1"/>
  <c r="C1154" i="1"/>
  <c r="D1151" i="1"/>
  <c r="C1151" i="1"/>
  <c r="H1151" i="1" s="1"/>
  <c r="H1150" i="1"/>
  <c r="G1150" i="1"/>
  <c r="D1150" i="1"/>
  <c r="C1150" i="1"/>
  <c r="H1149" i="1"/>
  <c r="G1149" i="1"/>
  <c r="D1149" i="1"/>
  <c r="C1149" i="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D1139" i="1"/>
  <c r="C1139" i="1"/>
  <c r="H1139" i="1" s="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D1113" i="1"/>
  <c r="D1112" i="1"/>
  <c r="D1111" i="1"/>
  <c r="C1111" i="1"/>
  <c r="D1110" i="1"/>
  <c r="H1110" i="1" s="1"/>
  <c r="C1110" i="1"/>
  <c r="G1109" i="1"/>
  <c r="D1109" i="1"/>
  <c r="H1109" i="1" s="1"/>
  <c r="C1109" i="1"/>
  <c r="D1108" i="1"/>
  <c r="H1108" i="1" s="1"/>
  <c r="C1108" i="1"/>
  <c r="D1107" i="1"/>
  <c r="C1107" i="1"/>
  <c r="D1106" i="1"/>
  <c r="H1106" i="1" s="1"/>
  <c r="C1106" i="1"/>
  <c r="G1105" i="1"/>
  <c r="D1105" i="1"/>
  <c r="H1105" i="1" s="1"/>
  <c r="C1105" i="1"/>
  <c r="D1104" i="1"/>
  <c r="D1103" i="1"/>
  <c r="C1103" i="1"/>
  <c r="D1102" i="1"/>
  <c r="C1102" i="1"/>
  <c r="D1101" i="1"/>
  <c r="C1101" i="1"/>
  <c r="D1100" i="1"/>
  <c r="C1100" i="1"/>
  <c r="D1099" i="1"/>
  <c r="C1099" i="1"/>
  <c r="D1098" i="1"/>
  <c r="C1098"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D1064" i="1"/>
  <c r="C1064" i="1"/>
  <c r="G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D1056" i="1"/>
  <c r="D1055" i="1"/>
  <c r="H1055" i="1" s="1"/>
  <c r="C1055" i="1"/>
  <c r="G1054" i="1"/>
  <c r="D1054" i="1"/>
  <c r="H1054" i="1" s="1"/>
  <c r="C1054" i="1"/>
  <c r="D1053" i="1"/>
  <c r="H1053" i="1" s="1"/>
  <c r="C1053" i="1"/>
  <c r="D1052" i="1"/>
  <c r="C1052" i="1"/>
  <c r="D1051" i="1"/>
  <c r="H1051" i="1" s="1"/>
  <c r="C1051" i="1"/>
  <c r="G1050" i="1"/>
  <c r="D1050" i="1"/>
  <c r="H1050" i="1" s="1"/>
  <c r="C1050" i="1"/>
  <c r="D1049" i="1"/>
  <c r="C1049"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D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D996" i="1"/>
  <c r="C996" i="1"/>
  <c r="D995" i="1"/>
  <c r="C995" i="1"/>
  <c r="D994" i="1"/>
  <c r="H994" i="1" s="1"/>
  <c r="C994" i="1"/>
  <c r="G993" i="1"/>
  <c r="D993" i="1"/>
  <c r="C993" i="1"/>
  <c r="H993" i="1" s="1"/>
  <c r="D992" i="1"/>
  <c r="G992" i="1" s="1"/>
  <c r="C992" i="1"/>
  <c r="D991" i="1"/>
  <c r="D990" i="1"/>
  <c r="D989" i="1"/>
  <c r="G989" i="1" s="1"/>
  <c r="C989" i="1"/>
  <c r="H989" i="1" s="1"/>
  <c r="D988" i="1"/>
  <c r="G988" i="1" s="1"/>
  <c r="C988" i="1"/>
  <c r="H988" i="1" s="1"/>
  <c r="G987" i="1"/>
  <c r="D987" i="1"/>
  <c r="C987" i="1"/>
  <c r="H987" i="1" s="1"/>
  <c r="D986" i="1"/>
  <c r="G986" i="1" s="1"/>
  <c r="C986" i="1"/>
  <c r="D985" i="1"/>
  <c r="D983" i="1"/>
  <c r="G983" i="1" s="1"/>
  <c r="C983" i="1"/>
  <c r="H983" i="1" s="1"/>
  <c r="D982" i="1"/>
  <c r="G982" i="1" s="1"/>
  <c r="C982" i="1"/>
  <c r="H982" i="1" s="1"/>
  <c r="G981" i="1"/>
  <c r="D981" i="1"/>
  <c r="C981" i="1"/>
  <c r="H981" i="1" s="1"/>
  <c r="D980" i="1"/>
  <c r="G980" i="1" s="1"/>
  <c r="C980" i="1"/>
  <c r="D979" i="1"/>
  <c r="G979" i="1" s="1"/>
  <c r="C979" i="1"/>
  <c r="H979" i="1" s="1"/>
  <c r="D978" i="1"/>
  <c r="G978" i="1" s="1"/>
  <c r="C978" i="1"/>
  <c r="H978" i="1" s="1"/>
  <c r="G977" i="1"/>
  <c r="D977" i="1"/>
  <c r="C977" i="1"/>
  <c r="H977" i="1" s="1"/>
  <c r="G976" i="1"/>
  <c r="D976" i="1"/>
  <c r="C976" i="1"/>
  <c r="D975" i="1"/>
  <c r="G975" i="1" s="1"/>
  <c r="C975" i="1"/>
  <c r="H975" i="1" s="1"/>
  <c r="D974" i="1"/>
  <c r="G974" i="1" s="1"/>
  <c r="C974" i="1"/>
  <c r="H974" i="1" s="1"/>
  <c r="G973" i="1"/>
  <c r="D973" i="1"/>
  <c r="C973" i="1"/>
  <c r="H973" i="1" s="1"/>
  <c r="D972" i="1"/>
  <c r="G972" i="1" s="1"/>
  <c r="C972" i="1"/>
  <c r="D971" i="1"/>
  <c r="G971" i="1" s="1"/>
  <c r="C971" i="1"/>
  <c r="H971" i="1" s="1"/>
  <c r="D970" i="1"/>
  <c r="G970" i="1" s="1"/>
  <c r="C970" i="1"/>
  <c r="H970" i="1" s="1"/>
  <c r="G969" i="1"/>
  <c r="D969" i="1"/>
  <c r="C969" i="1"/>
  <c r="H969" i="1" s="1"/>
  <c r="G968" i="1"/>
  <c r="D968" i="1"/>
  <c r="C968" i="1"/>
  <c r="D967" i="1"/>
  <c r="G967" i="1" s="1"/>
  <c r="C967" i="1"/>
  <c r="H967" i="1" s="1"/>
  <c r="D966" i="1"/>
  <c r="G966" i="1" s="1"/>
  <c r="C966" i="1"/>
  <c r="H966" i="1" s="1"/>
  <c r="G965" i="1"/>
  <c r="D965" i="1"/>
  <c r="C965" i="1"/>
  <c r="H965" i="1" s="1"/>
  <c r="D964" i="1"/>
  <c r="G964" i="1" s="1"/>
  <c r="C964" i="1"/>
  <c r="D963" i="1"/>
  <c r="G963" i="1" s="1"/>
  <c r="C963" i="1"/>
  <c r="H963" i="1" s="1"/>
  <c r="D962" i="1"/>
  <c r="G962" i="1" s="1"/>
  <c r="C962" i="1"/>
  <c r="H962" i="1" s="1"/>
  <c r="G961" i="1"/>
  <c r="D961" i="1"/>
  <c r="C961" i="1"/>
  <c r="H961" i="1" s="1"/>
  <c r="G960" i="1"/>
  <c r="D960" i="1"/>
  <c r="C960" i="1"/>
  <c r="D959" i="1"/>
  <c r="G959" i="1" s="1"/>
  <c r="C959" i="1"/>
  <c r="H959" i="1" s="1"/>
  <c r="D958" i="1"/>
  <c r="G958" i="1" s="1"/>
  <c r="C958" i="1"/>
  <c r="H958" i="1" s="1"/>
  <c r="G957" i="1"/>
  <c r="D957" i="1"/>
  <c r="C957" i="1"/>
  <c r="H957" i="1" s="1"/>
  <c r="D956" i="1"/>
  <c r="G956" i="1" s="1"/>
  <c r="C956" i="1"/>
  <c r="D955" i="1"/>
  <c r="G955" i="1" s="1"/>
  <c r="C955" i="1"/>
  <c r="H955" i="1" s="1"/>
  <c r="D954" i="1"/>
  <c r="G954" i="1" s="1"/>
  <c r="C954" i="1"/>
  <c r="H954" i="1" s="1"/>
  <c r="G953" i="1"/>
  <c r="D953" i="1"/>
  <c r="C953" i="1"/>
  <c r="H953" i="1" s="1"/>
  <c r="G952" i="1"/>
  <c r="D952" i="1"/>
  <c r="C952" i="1"/>
  <c r="D951" i="1"/>
  <c r="G951" i="1" s="1"/>
  <c r="C951" i="1"/>
  <c r="D950" i="1"/>
  <c r="G950" i="1" s="1"/>
  <c r="C950" i="1"/>
  <c r="H950" i="1" s="1"/>
  <c r="G949" i="1"/>
  <c r="D949" i="1"/>
  <c r="C949" i="1"/>
  <c r="H949" i="1" s="1"/>
  <c r="D948" i="1"/>
  <c r="G948" i="1" s="1"/>
  <c r="C948" i="1"/>
  <c r="D947" i="1"/>
  <c r="G947" i="1" s="1"/>
  <c r="C947" i="1"/>
  <c r="H947" i="1" s="1"/>
  <c r="D946" i="1"/>
  <c r="G946" i="1" s="1"/>
  <c r="C946" i="1"/>
  <c r="H946" i="1" s="1"/>
  <c r="G945" i="1"/>
  <c r="D945" i="1"/>
  <c r="C945" i="1"/>
  <c r="H945" i="1" s="1"/>
  <c r="D944" i="1"/>
  <c r="G944" i="1" s="1"/>
  <c r="C944" i="1"/>
  <c r="D943" i="1"/>
  <c r="G943" i="1" s="1"/>
  <c r="C943" i="1"/>
  <c r="H943" i="1" s="1"/>
  <c r="D942" i="1"/>
  <c r="G942" i="1" s="1"/>
  <c r="C942" i="1"/>
  <c r="G941" i="1"/>
  <c r="D941" i="1"/>
  <c r="C941" i="1"/>
  <c r="H941" i="1" s="1"/>
  <c r="D940" i="1"/>
  <c r="G940" i="1" s="1"/>
  <c r="C940" i="1"/>
  <c r="G939" i="1"/>
  <c r="D939" i="1"/>
  <c r="C939" i="1"/>
  <c r="H939" i="1" s="1"/>
  <c r="D938" i="1"/>
  <c r="G938" i="1" s="1"/>
  <c r="C938" i="1"/>
  <c r="H938" i="1" s="1"/>
  <c r="G937" i="1"/>
  <c r="D937" i="1"/>
  <c r="C937" i="1"/>
  <c r="H937" i="1" s="1"/>
  <c r="G936" i="1"/>
  <c r="D936" i="1"/>
  <c r="C936" i="1"/>
  <c r="D935" i="1"/>
  <c r="G935" i="1" s="1"/>
  <c r="C935" i="1"/>
  <c r="D934" i="1"/>
  <c r="G934" i="1" s="1"/>
  <c r="C934" i="1"/>
  <c r="H934" i="1" s="1"/>
  <c r="G933" i="1"/>
  <c r="D933" i="1"/>
  <c r="C933" i="1"/>
  <c r="H933" i="1" s="1"/>
  <c r="D932" i="1"/>
  <c r="G932" i="1" s="1"/>
  <c r="C932" i="1"/>
  <c r="D931" i="1"/>
  <c r="G931" i="1" s="1"/>
  <c r="C931" i="1"/>
  <c r="H931" i="1" s="1"/>
  <c r="D930" i="1"/>
  <c r="G930" i="1" s="1"/>
  <c r="C930" i="1"/>
  <c r="H930" i="1" s="1"/>
  <c r="G929" i="1"/>
  <c r="D929" i="1"/>
  <c r="C929" i="1"/>
  <c r="H929" i="1" s="1"/>
  <c r="D928" i="1"/>
  <c r="G928" i="1" s="1"/>
  <c r="C928" i="1"/>
  <c r="D927" i="1"/>
  <c r="G927" i="1" s="1"/>
  <c r="C927" i="1"/>
  <c r="H927" i="1" s="1"/>
  <c r="D926" i="1"/>
  <c r="G926" i="1" s="1"/>
  <c r="C926" i="1"/>
  <c r="G925" i="1"/>
  <c r="D925" i="1"/>
  <c r="C925" i="1"/>
  <c r="H925" i="1" s="1"/>
  <c r="D924" i="1"/>
  <c r="G924" i="1" s="1"/>
  <c r="C924" i="1"/>
  <c r="G923" i="1"/>
  <c r="D923" i="1"/>
  <c r="C923" i="1"/>
  <c r="H923" i="1" s="1"/>
  <c r="D922" i="1"/>
  <c r="G922" i="1" s="1"/>
  <c r="C922" i="1"/>
  <c r="H922" i="1" s="1"/>
  <c r="G921" i="1"/>
  <c r="D921" i="1"/>
  <c r="C921" i="1"/>
  <c r="H921" i="1" s="1"/>
  <c r="G920" i="1"/>
  <c r="D920" i="1"/>
  <c r="C920" i="1"/>
  <c r="D919" i="1"/>
  <c r="G919" i="1" s="1"/>
  <c r="C919" i="1"/>
  <c r="D918" i="1"/>
  <c r="G918" i="1" s="1"/>
  <c r="C918" i="1"/>
  <c r="H918" i="1" s="1"/>
  <c r="G917" i="1"/>
  <c r="D917" i="1"/>
  <c r="C917" i="1"/>
  <c r="H917" i="1" s="1"/>
  <c r="D916" i="1"/>
  <c r="G916" i="1" s="1"/>
  <c r="C916" i="1"/>
  <c r="D915" i="1"/>
  <c r="G915" i="1" s="1"/>
  <c r="C915" i="1"/>
  <c r="H915" i="1" s="1"/>
  <c r="D914" i="1"/>
  <c r="G914" i="1" s="1"/>
  <c r="C914" i="1"/>
  <c r="H914" i="1" s="1"/>
  <c r="G913" i="1"/>
  <c r="D913" i="1"/>
  <c r="C913" i="1"/>
  <c r="H913" i="1" s="1"/>
  <c r="D912" i="1"/>
  <c r="G912" i="1" s="1"/>
  <c r="C912" i="1"/>
  <c r="D911" i="1"/>
  <c r="G911" i="1" s="1"/>
  <c r="C911" i="1"/>
  <c r="H911" i="1" s="1"/>
  <c r="D910" i="1"/>
  <c r="G910" i="1" s="1"/>
  <c r="C910" i="1"/>
  <c r="G909" i="1"/>
  <c r="D909" i="1"/>
  <c r="C909" i="1"/>
  <c r="H909" i="1" s="1"/>
  <c r="D908" i="1"/>
  <c r="G908" i="1" s="1"/>
  <c r="C908" i="1"/>
  <c r="G907" i="1"/>
  <c r="D907" i="1"/>
  <c r="C907" i="1"/>
  <c r="H907" i="1" s="1"/>
  <c r="D906" i="1"/>
  <c r="G906" i="1" s="1"/>
  <c r="C906" i="1"/>
  <c r="H906" i="1" s="1"/>
  <c r="G905" i="1"/>
  <c r="D905" i="1"/>
  <c r="C905" i="1"/>
  <c r="H905" i="1" s="1"/>
  <c r="G904" i="1"/>
  <c r="D904" i="1"/>
  <c r="C904" i="1"/>
  <c r="D903" i="1"/>
  <c r="G903" i="1" s="1"/>
  <c r="C903" i="1"/>
  <c r="D902" i="1"/>
  <c r="G902" i="1" s="1"/>
  <c r="C902" i="1"/>
  <c r="H902" i="1" s="1"/>
  <c r="G901" i="1"/>
  <c r="D901" i="1"/>
  <c r="C901" i="1"/>
  <c r="H901" i="1" s="1"/>
  <c r="D900" i="1"/>
  <c r="G900" i="1" s="1"/>
  <c r="C900" i="1"/>
  <c r="D899" i="1"/>
  <c r="G899" i="1" s="1"/>
  <c r="C899" i="1"/>
  <c r="H899" i="1" s="1"/>
  <c r="D898" i="1"/>
  <c r="G898" i="1" s="1"/>
  <c r="C898" i="1"/>
  <c r="H898" i="1" s="1"/>
  <c r="G897" i="1"/>
  <c r="D897" i="1"/>
  <c r="C897" i="1"/>
  <c r="H897" i="1" s="1"/>
  <c r="D896" i="1"/>
  <c r="G896" i="1" s="1"/>
  <c r="C896" i="1"/>
  <c r="D895" i="1"/>
  <c r="G895" i="1" s="1"/>
  <c r="C895" i="1"/>
  <c r="H895" i="1" s="1"/>
  <c r="D894" i="1"/>
  <c r="G894" i="1" s="1"/>
  <c r="C894" i="1"/>
  <c r="G893" i="1"/>
  <c r="D893" i="1"/>
  <c r="C893" i="1"/>
  <c r="H893" i="1" s="1"/>
  <c r="D892" i="1"/>
  <c r="G892" i="1" s="1"/>
  <c r="C892" i="1"/>
  <c r="G891" i="1"/>
  <c r="D891" i="1"/>
  <c r="C891" i="1"/>
  <c r="H891" i="1" s="1"/>
  <c r="D890" i="1"/>
  <c r="G890" i="1" s="1"/>
  <c r="C890" i="1"/>
  <c r="H890" i="1" s="1"/>
  <c r="G889" i="1"/>
  <c r="D889" i="1"/>
  <c r="C889" i="1"/>
  <c r="H889" i="1" s="1"/>
  <c r="G888" i="1"/>
  <c r="D888" i="1"/>
  <c r="C888" i="1"/>
  <c r="D887" i="1"/>
  <c r="G887" i="1" s="1"/>
  <c r="C887" i="1"/>
  <c r="D886" i="1"/>
  <c r="G886" i="1" s="1"/>
  <c r="C886" i="1"/>
  <c r="H886" i="1" s="1"/>
  <c r="G885" i="1"/>
  <c r="D885" i="1"/>
  <c r="C885" i="1"/>
  <c r="H885" i="1" s="1"/>
  <c r="D884" i="1"/>
  <c r="G884" i="1" s="1"/>
  <c r="C884" i="1"/>
  <c r="D883" i="1"/>
  <c r="G883" i="1" s="1"/>
  <c r="C883" i="1"/>
  <c r="H883" i="1" s="1"/>
  <c r="D882" i="1"/>
  <c r="G882" i="1" s="1"/>
  <c r="C882" i="1"/>
  <c r="H882" i="1" s="1"/>
  <c r="G881" i="1"/>
  <c r="D881" i="1"/>
  <c r="C881" i="1"/>
  <c r="H881" i="1" s="1"/>
  <c r="D880" i="1"/>
  <c r="G880" i="1" s="1"/>
  <c r="C880" i="1"/>
  <c r="D879" i="1"/>
  <c r="G879" i="1" s="1"/>
  <c r="C879" i="1"/>
  <c r="H879" i="1" s="1"/>
  <c r="D878" i="1"/>
  <c r="G878" i="1" s="1"/>
  <c r="C878" i="1"/>
  <c r="G877" i="1"/>
  <c r="D877" i="1"/>
  <c r="C877" i="1"/>
  <c r="H877" i="1" s="1"/>
  <c r="D876" i="1"/>
  <c r="G876" i="1" s="1"/>
  <c r="C876" i="1"/>
  <c r="G875" i="1"/>
  <c r="D875" i="1"/>
  <c r="C875" i="1"/>
  <c r="H875" i="1" s="1"/>
  <c r="D874" i="1"/>
  <c r="G874" i="1" s="1"/>
  <c r="C874" i="1"/>
  <c r="H874" i="1" s="1"/>
  <c r="G873" i="1"/>
  <c r="D873" i="1"/>
  <c r="C873" i="1"/>
  <c r="H873" i="1" s="1"/>
  <c r="G872" i="1"/>
  <c r="D872" i="1"/>
  <c r="C872" i="1"/>
  <c r="D871" i="1"/>
  <c r="G871" i="1" s="1"/>
  <c r="C871" i="1"/>
  <c r="D870" i="1"/>
  <c r="G870" i="1" s="1"/>
  <c r="C870" i="1"/>
  <c r="H870" i="1" s="1"/>
  <c r="G869" i="1"/>
  <c r="D869" i="1"/>
  <c r="C869" i="1"/>
  <c r="H869" i="1" s="1"/>
  <c r="D868" i="1"/>
  <c r="G868" i="1" s="1"/>
  <c r="C868" i="1"/>
  <c r="D867" i="1"/>
  <c r="G867" i="1" s="1"/>
  <c r="C867" i="1"/>
  <c r="H867" i="1" s="1"/>
  <c r="D866" i="1"/>
  <c r="G866" i="1" s="1"/>
  <c r="C866" i="1"/>
  <c r="H866" i="1" s="1"/>
  <c r="G865" i="1"/>
  <c r="D865" i="1"/>
  <c r="C865" i="1"/>
  <c r="H865" i="1" s="1"/>
  <c r="D864" i="1"/>
  <c r="G864" i="1" s="1"/>
  <c r="C864" i="1"/>
  <c r="D863" i="1"/>
  <c r="G863" i="1" s="1"/>
  <c r="C863" i="1"/>
  <c r="H863" i="1" s="1"/>
  <c r="D862" i="1"/>
  <c r="G862" i="1" s="1"/>
  <c r="C862" i="1"/>
  <c r="G861" i="1"/>
  <c r="D861" i="1"/>
  <c r="C861" i="1"/>
  <c r="H861" i="1" s="1"/>
  <c r="D860" i="1"/>
  <c r="G860" i="1" s="1"/>
  <c r="C860" i="1"/>
  <c r="G859" i="1"/>
  <c r="D859" i="1"/>
  <c r="C859" i="1"/>
  <c r="H859" i="1" s="1"/>
  <c r="D858" i="1"/>
  <c r="G858" i="1" s="1"/>
  <c r="C858" i="1"/>
  <c r="H858" i="1" s="1"/>
  <c r="G857" i="1"/>
  <c r="D857" i="1"/>
  <c r="C857" i="1"/>
  <c r="H857" i="1" s="1"/>
  <c r="G856" i="1"/>
  <c r="D856" i="1"/>
  <c r="C856" i="1"/>
  <c r="D855" i="1"/>
  <c r="G855" i="1" s="1"/>
  <c r="C855" i="1"/>
  <c r="D854" i="1"/>
  <c r="G854" i="1" s="1"/>
  <c r="C854" i="1"/>
  <c r="H854" i="1" s="1"/>
  <c r="G853" i="1"/>
  <c r="D853" i="1"/>
  <c r="C853" i="1"/>
  <c r="H853" i="1" s="1"/>
  <c r="D852" i="1"/>
  <c r="G852" i="1" s="1"/>
  <c r="C852" i="1"/>
  <c r="D851" i="1"/>
  <c r="C851" i="1"/>
  <c r="D850" i="1"/>
  <c r="C850" i="1"/>
  <c r="G849" i="1"/>
  <c r="D849" i="1"/>
  <c r="C849" i="1"/>
  <c r="H849" i="1" s="1"/>
  <c r="D848" i="1"/>
  <c r="G848" i="1" s="1"/>
  <c r="C848" i="1"/>
  <c r="D847" i="1"/>
  <c r="C847" i="1"/>
  <c r="H847" i="1" s="1"/>
  <c r="D846" i="1"/>
  <c r="C846" i="1"/>
  <c r="D845" i="1"/>
  <c r="C845" i="1"/>
  <c r="D844" i="1"/>
  <c r="G844" i="1" s="1"/>
  <c r="C844" i="1"/>
  <c r="G843" i="1"/>
  <c r="D843" i="1"/>
  <c r="C843" i="1"/>
  <c r="H843" i="1" s="1"/>
  <c r="D842" i="1"/>
  <c r="C842" i="1"/>
  <c r="D841" i="1"/>
  <c r="C841" i="1"/>
  <c r="H841" i="1" s="1"/>
  <c r="G840" i="1"/>
  <c r="D840" i="1"/>
  <c r="C840" i="1"/>
  <c r="D839" i="1"/>
  <c r="G839" i="1" s="1"/>
  <c r="C839" i="1"/>
  <c r="D838" i="1"/>
  <c r="C838" i="1"/>
  <c r="G837" i="1"/>
  <c r="D837" i="1"/>
  <c r="C837" i="1"/>
  <c r="H837" i="1" s="1"/>
  <c r="D836" i="1"/>
  <c r="G836" i="1" s="1"/>
  <c r="C836" i="1"/>
  <c r="D835" i="1"/>
  <c r="C835" i="1"/>
  <c r="D834" i="1"/>
  <c r="C834" i="1"/>
  <c r="G833" i="1"/>
  <c r="D833" i="1"/>
  <c r="C833" i="1"/>
  <c r="H833" i="1" s="1"/>
  <c r="D832" i="1"/>
  <c r="G832" i="1" s="1"/>
  <c r="C832" i="1"/>
  <c r="D831" i="1"/>
  <c r="C831" i="1"/>
  <c r="H831" i="1" s="1"/>
  <c r="D830" i="1"/>
  <c r="C830" i="1"/>
  <c r="D829" i="1"/>
  <c r="C829" i="1"/>
  <c r="D828" i="1"/>
  <c r="G828" i="1" s="1"/>
  <c r="C828" i="1"/>
  <c r="G827" i="1"/>
  <c r="D827" i="1"/>
  <c r="C827" i="1"/>
  <c r="H827" i="1" s="1"/>
  <c r="D826" i="1"/>
  <c r="C826" i="1"/>
  <c r="D825" i="1"/>
  <c r="C825" i="1"/>
  <c r="H825" i="1" s="1"/>
  <c r="G824" i="1"/>
  <c r="D824" i="1"/>
  <c r="C824" i="1"/>
  <c r="D823" i="1"/>
  <c r="G823" i="1" s="1"/>
  <c r="C823" i="1"/>
  <c r="D822" i="1"/>
  <c r="C822" i="1"/>
  <c r="G821" i="1"/>
  <c r="D821" i="1"/>
  <c r="C821" i="1"/>
  <c r="H821" i="1" s="1"/>
  <c r="D820" i="1"/>
  <c r="G820" i="1" s="1"/>
  <c r="C820" i="1"/>
  <c r="D819" i="1"/>
  <c r="C819" i="1"/>
  <c r="D818" i="1"/>
  <c r="C818" i="1"/>
  <c r="G817" i="1"/>
  <c r="D817" i="1"/>
  <c r="C817" i="1"/>
  <c r="H817" i="1" s="1"/>
  <c r="D816" i="1"/>
  <c r="G816" i="1" s="1"/>
  <c r="C816" i="1"/>
  <c r="D815" i="1"/>
  <c r="C815" i="1"/>
  <c r="H815" i="1" s="1"/>
  <c r="D814" i="1"/>
  <c r="C814" i="1"/>
  <c r="D813" i="1"/>
  <c r="C813" i="1"/>
  <c r="D812" i="1"/>
  <c r="G812" i="1" s="1"/>
  <c r="C812" i="1"/>
  <c r="G811" i="1"/>
  <c r="D811" i="1"/>
  <c r="C811" i="1"/>
  <c r="H811" i="1" s="1"/>
  <c r="D810" i="1"/>
  <c r="C810" i="1"/>
  <c r="D809" i="1"/>
  <c r="C809" i="1"/>
  <c r="H809" i="1" s="1"/>
  <c r="G808" i="1"/>
  <c r="D808" i="1"/>
  <c r="C808" i="1"/>
  <c r="D807" i="1"/>
  <c r="G807" i="1" s="1"/>
  <c r="C807" i="1"/>
  <c r="D806" i="1"/>
  <c r="C806" i="1"/>
  <c r="G805" i="1"/>
  <c r="D805" i="1"/>
  <c r="C805" i="1"/>
  <c r="H805" i="1" s="1"/>
  <c r="D804" i="1"/>
  <c r="G804" i="1" s="1"/>
  <c r="C804" i="1"/>
  <c r="D803" i="1"/>
  <c r="C803" i="1"/>
  <c r="D802" i="1"/>
  <c r="C802" i="1"/>
  <c r="G801" i="1"/>
  <c r="D801" i="1"/>
  <c r="C801" i="1"/>
  <c r="H801" i="1" s="1"/>
  <c r="D800" i="1"/>
  <c r="G800" i="1" s="1"/>
  <c r="C800" i="1"/>
  <c r="D799" i="1"/>
  <c r="C799" i="1"/>
  <c r="H799" i="1" s="1"/>
  <c r="D798" i="1"/>
  <c r="C798" i="1"/>
  <c r="D797" i="1"/>
  <c r="C797" i="1"/>
  <c r="D796" i="1"/>
  <c r="G796" i="1" s="1"/>
  <c r="C796" i="1"/>
  <c r="G795" i="1"/>
  <c r="D795" i="1"/>
  <c r="C795" i="1"/>
  <c r="H795" i="1" s="1"/>
  <c r="D794" i="1"/>
  <c r="G794" i="1" s="1"/>
  <c r="C794" i="1"/>
  <c r="D793" i="1"/>
  <c r="C793" i="1"/>
  <c r="D792" i="1"/>
  <c r="C792" i="1"/>
  <c r="H792" i="1" s="1"/>
  <c r="G791" i="1"/>
  <c r="D791" i="1"/>
  <c r="C791" i="1"/>
  <c r="H791" i="1" s="1"/>
  <c r="D790" i="1"/>
  <c r="G790" i="1" s="1"/>
  <c r="C790" i="1"/>
  <c r="D789" i="1"/>
  <c r="C789" i="1"/>
  <c r="D788" i="1"/>
  <c r="C788" i="1"/>
  <c r="H788" i="1" s="1"/>
  <c r="G787" i="1"/>
  <c r="D787" i="1"/>
  <c r="C787" i="1"/>
  <c r="H787" i="1" s="1"/>
  <c r="D786" i="1"/>
  <c r="G786" i="1" s="1"/>
  <c r="C786" i="1"/>
  <c r="D785" i="1"/>
  <c r="C785" i="1"/>
  <c r="D784" i="1"/>
  <c r="C784" i="1"/>
  <c r="H784" i="1" s="1"/>
  <c r="G783" i="1"/>
  <c r="D783" i="1"/>
  <c r="C783" i="1"/>
  <c r="H783" i="1" s="1"/>
  <c r="D782" i="1"/>
  <c r="G782" i="1" s="1"/>
  <c r="C782" i="1"/>
  <c r="D781" i="1"/>
  <c r="C781" i="1"/>
  <c r="D780" i="1"/>
  <c r="C780" i="1"/>
  <c r="H780" i="1" s="1"/>
  <c r="G779" i="1"/>
  <c r="D779" i="1"/>
  <c r="C779" i="1"/>
  <c r="H779" i="1" s="1"/>
  <c r="D778" i="1"/>
  <c r="G778" i="1" s="1"/>
  <c r="C778" i="1"/>
  <c r="D777" i="1"/>
  <c r="C777" i="1"/>
  <c r="D776" i="1"/>
  <c r="C776" i="1"/>
  <c r="H776" i="1" s="1"/>
  <c r="G775" i="1"/>
  <c r="D775" i="1"/>
  <c r="C775" i="1"/>
  <c r="H775" i="1" s="1"/>
  <c r="D774" i="1"/>
  <c r="G774" i="1" s="1"/>
  <c r="C774" i="1"/>
  <c r="D773" i="1"/>
  <c r="C773" i="1"/>
  <c r="D772" i="1"/>
  <c r="C772" i="1"/>
  <c r="H772" i="1" s="1"/>
  <c r="G771" i="1"/>
  <c r="D771" i="1"/>
  <c r="C771" i="1"/>
  <c r="H771" i="1" s="1"/>
  <c r="D770" i="1"/>
  <c r="G770" i="1" s="1"/>
  <c r="C770" i="1"/>
  <c r="D769" i="1"/>
  <c r="C769" i="1"/>
  <c r="D768" i="1"/>
  <c r="C768" i="1"/>
  <c r="H768" i="1" s="1"/>
  <c r="G767" i="1"/>
  <c r="D767" i="1"/>
  <c r="C767" i="1"/>
  <c r="H767" i="1" s="1"/>
  <c r="D766" i="1"/>
  <c r="G766" i="1" s="1"/>
  <c r="C766" i="1"/>
  <c r="D765" i="1"/>
  <c r="C765" i="1"/>
  <c r="D764" i="1"/>
  <c r="C764" i="1"/>
  <c r="H764" i="1" s="1"/>
  <c r="G763" i="1"/>
  <c r="D763" i="1"/>
  <c r="C763" i="1"/>
  <c r="H763" i="1" s="1"/>
  <c r="D762" i="1"/>
  <c r="G762" i="1" s="1"/>
  <c r="C762" i="1"/>
  <c r="D761" i="1"/>
  <c r="C761" i="1"/>
  <c r="D760" i="1"/>
  <c r="C760" i="1"/>
  <c r="H760" i="1" s="1"/>
  <c r="G759" i="1"/>
  <c r="D759" i="1"/>
  <c r="C759" i="1"/>
  <c r="H759" i="1" s="1"/>
  <c r="D758" i="1"/>
  <c r="G758" i="1" s="1"/>
  <c r="C758" i="1"/>
  <c r="D757" i="1"/>
  <c r="C757" i="1"/>
  <c r="D756" i="1"/>
  <c r="C756" i="1"/>
  <c r="H756" i="1" s="1"/>
  <c r="G755" i="1"/>
  <c r="D755" i="1"/>
  <c r="C755" i="1"/>
  <c r="H755" i="1" s="1"/>
  <c r="D754" i="1"/>
  <c r="G754" i="1" s="1"/>
  <c r="C754" i="1"/>
  <c r="D753" i="1"/>
  <c r="C753" i="1"/>
  <c r="D752" i="1"/>
  <c r="C752" i="1"/>
  <c r="H752" i="1" s="1"/>
  <c r="G751" i="1"/>
  <c r="D751" i="1"/>
  <c r="C751" i="1"/>
  <c r="H751" i="1" s="1"/>
  <c r="D750" i="1"/>
  <c r="G750" i="1" s="1"/>
  <c r="C750" i="1"/>
  <c r="D749" i="1"/>
  <c r="C749" i="1"/>
  <c r="D748" i="1"/>
  <c r="C748" i="1"/>
  <c r="H748" i="1" s="1"/>
  <c r="G747" i="1"/>
  <c r="D747" i="1"/>
  <c r="C747" i="1"/>
  <c r="H747" i="1" s="1"/>
  <c r="D746" i="1"/>
  <c r="G746" i="1" s="1"/>
  <c r="C746" i="1"/>
  <c r="D745" i="1"/>
  <c r="C745" i="1"/>
  <c r="D744" i="1"/>
  <c r="C744" i="1"/>
  <c r="H744" i="1" s="1"/>
  <c r="G743" i="1"/>
  <c r="D743" i="1"/>
  <c r="C743" i="1"/>
  <c r="H743" i="1" s="1"/>
  <c r="D742" i="1"/>
  <c r="G742" i="1" s="1"/>
  <c r="C742" i="1"/>
  <c r="D741" i="1"/>
  <c r="C741" i="1"/>
  <c r="D740" i="1"/>
  <c r="C740" i="1"/>
  <c r="H740" i="1" s="1"/>
  <c r="G739" i="1"/>
  <c r="D739" i="1"/>
  <c r="C739" i="1"/>
  <c r="H739" i="1" s="1"/>
  <c r="D738" i="1"/>
  <c r="G738" i="1" s="1"/>
  <c r="C738" i="1"/>
  <c r="D737" i="1"/>
  <c r="C737" i="1"/>
  <c r="D736" i="1"/>
  <c r="C736" i="1"/>
  <c r="H736" i="1" s="1"/>
  <c r="G735" i="1"/>
  <c r="D735" i="1"/>
  <c r="C735" i="1"/>
  <c r="H735" i="1" s="1"/>
  <c r="D734" i="1"/>
  <c r="G734" i="1" s="1"/>
  <c r="C734" i="1"/>
  <c r="D733" i="1"/>
  <c r="C733" i="1"/>
  <c r="D732" i="1"/>
  <c r="C732" i="1"/>
  <c r="H732" i="1" s="1"/>
  <c r="G731" i="1"/>
  <c r="D731" i="1"/>
  <c r="C731" i="1"/>
  <c r="H731" i="1" s="1"/>
  <c r="D730" i="1"/>
  <c r="G730" i="1" s="1"/>
  <c r="C730" i="1"/>
  <c r="D729" i="1"/>
  <c r="C729" i="1"/>
  <c r="D728" i="1"/>
  <c r="C728" i="1"/>
  <c r="G727" i="1"/>
  <c r="D727" i="1"/>
  <c r="C727" i="1"/>
  <c r="H727" i="1" s="1"/>
  <c r="D726" i="1"/>
  <c r="G726" i="1" s="1"/>
  <c r="C726" i="1"/>
  <c r="D725" i="1"/>
  <c r="C725" i="1"/>
  <c r="D724" i="1"/>
  <c r="C724" i="1"/>
  <c r="G723" i="1"/>
  <c r="D723" i="1"/>
  <c r="C723" i="1"/>
  <c r="H723" i="1" s="1"/>
  <c r="D722" i="1"/>
  <c r="G722" i="1" s="1"/>
  <c r="C722" i="1"/>
  <c r="D721" i="1"/>
  <c r="C721" i="1"/>
  <c r="D720" i="1"/>
  <c r="C720" i="1"/>
  <c r="G719" i="1"/>
  <c r="D719" i="1"/>
  <c r="C719" i="1"/>
  <c r="H719" i="1" s="1"/>
  <c r="D718" i="1"/>
  <c r="G718" i="1" s="1"/>
  <c r="C718" i="1"/>
  <c r="D717" i="1"/>
  <c r="C717" i="1"/>
  <c r="D716" i="1"/>
  <c r="C716" i="1"/>
  <c r="G715" i="1"/>
  <c r="D715" i="1"/>
  <c r="C715" i="1"/>
  <c r="H715" i="1" s="1"/>
  <c r="D714" i="1"/>
  <c r="G714" i="1" s="1"/>
  <c r="C714" i="1"/>
  <c r="D713" i="1"/>
  <c r="C713" i="1"/>
  <c r="D712" i="1"/>
  <c r="C712" i="1"/>
  <c r="G711" i="1"/>
  <c r="D711" i="1"/>
  <c r="C711" i="1"/>
  <c r="H711" i="1" s="1"/>
  <c r="D710" i="1"/>
  <c r="G710" i="1" s="1"/>
  <c r="C710" i="1"/>
  <c r="D709" i="1"/>
  <c r="C709" i="1"/>
  <c r="D708" i="1"/>
  <c r="C708" i="1"/>
  <c r="G707" i="1"/>
  <c r="D707" i="1"/>
  <c r="C707" i="1"/>
  <c r="H707" i="1" s="1"/>
  <c r="G706" i="1"/>
  <c r="D706" i="1"/>
  <c r="C706" i="1"/>
  <c r="D705" i="1"/>
  <c r="C705" i="1"/>
  <c r="D704" i="1"/>
  <c r="C704" i="1"/>
  <c r="G703" i="1"/>
  <c r="D703" i="1"/>
  <c r="C703" i="1"/>
  <c r="H703" i="1" s="1"/>
  <c r="D702" i="1"/>
  <c r="G702" i="1" s="1"/>
  <c r="C702" i="1"/>
  <c r="D701" i="1"/>
  <c r="C701" i="1"/>
  <c r="D700" i="1"/>
  <c r="C700" i="1"/>
  <c r="G699" i="1"/>
  <c r="D699" i="1"/>
  <c r="C699" i="1"/>
  <c r="H699" i="1" s="1"/>
  <c r="G698" i="1"/>
  <c r="D698" i="1"/>
  <c r="C698" i="1"/>
  <c r="D697" i="1"/>
  <c r="C697" i="1"/>
  <c r="D696" i="1"/>
  <c r="C696" i="1"/>
  <c r="G695" i="1"/>
  <c r="D695" i="1"/>
  <c r="C695" i="1"/>
  <c r="H695" i="1" s="1"/>
  <c r="D694" i="1"/>
  <c r="G694" i="1" s="1"/>
  <c r="C694" i="1"/>
  <c r="D693" i="1"/>
  <c r="C693" i="1"/>
  <c r="D692" i="1"/>
  <c r="C692" i="1"/>
  <c r="G691" i="1"/>
  <c r="D691" i="1"/>
  <c r="C691" i="1"/>
  <c r="H691" i="1" s="1"/>
  <c r="G690" i="1"/>
  <c r="D690" i="1"/>
  <c r="C690" i="1"/>
  <c r="D689" i="1"/>
  <c r="C689" i="1"/>
  <c r="D688" i="1"/>
  <c r="C688" i="1"/>
  <c r="G687" i="1"/>
  <c r="D687" i="1"/>
  <c r="C687" i="1"/>
  <c r="H687" i="1" s="1"/>
  <c r="D686" i="1"/>
  <c r="G686" i="1" s="1"/>
  <c r="C686" i="1"/>
  <c r="D685" i="1"/>
  <c r="C685" i="1"/>
  <c r="D684" i="1"/>
  <c r="C684" i="1"/>
  <c r="G683" i="1"/>
  <c r="D683" i="1"/>
  <c r="C683" i="1"/>
  <c r="H683" i="1" s="1"/>
  <c r="G682" i="1"/>
  <c r="D682" i="1"/>
  <c r="C682" i="1"/>
  <c r="D681" i="1"/>
  <c r="C681" i="1"/>
  <c r="D680" i="1"/>
  <c r="C680" i="1"/>
  <c r="G679" i="1"/>
  <c r="D679" i="1"/>
  <c r="C679" i="1"/>
  <c r="H679" i="1" s="1"/>
  <c r="D678" i="1"/>
  <c r="G678" i="1" s="1"/>
  <c r="C678" i="1"/>
  <c r="D677" i="1"/>
  <c r="C677" i="1"/>
  <c r="D676" i="1"/>
  <c r="C676" i="1"/>
  <c r="G675" i="1"/>
  <c r="D675" i="1"/>
  <c r="C675" i="1"/>
  <c r="H675" i="1" s="1"/>
  <c r="G674" i="1"/>
  <c r="D674" i="1"/>
  <c r="C674" i="1"/>
  <c r="D673" i="1"/>
  <c r="C673" i="1"/>
  <c r="D672" i="1"/>
  <c r="C672" i="1"/>
  <c r="G671" i="1"/>
  <c r="D671" i="1"/>
  <c r="C671" i="1"/>
  <c r="H671" i="1" s="1"/>
  <c r="D670" i="1"/>
  <c r="G670" i="1" s="1"/>
  <c r="C670" i="1"/>
  <c r="D669" i="1"/>
  <c r="C669" i="1"/>
  <c r="D668" i="1"/>
  <c r="C668" i="1"/>
  <c r="G667" i="1"/>
  <c r="D667" i="1"/>
  <c r="C667" i="1"/>
  <c r="H667" i="1" s="1"/>
  <c r="G666" i="1"/>
  <c r="D666" i="1"/>
  <c r="C666" i="1"/>
  <c r="D665" i="1"/>
  <c r="C665" i="1"/>
  <c r="D664" i="1"/>
  <c r="C664" i="1"/>
  <c r="G663" i="1"/>
  <c r="D663" i="1"/>
  <c r="C663" i="1"/>
  <c r="H663" i="1" s="1"/>
  <c r="D662" i="1"/>
  <c r="G662" i="1" s="1"/>
  <c r="C662" i="1"/>
  <c r="D661" i="1"/>
  <c r="C661" i="1"/>
  <c r="H661" i="1" s="1"/>
  <c r="D660" i="1"/>
  <c r="C660" i="1"/>
  <c r="G659" i="1"/>
  <c r="D659" i="1"/>
  <c r="C659" i="1"/>
  <c r="H659" i="1" s="1"/>
  <c r="D658" i="1"/>
  <c r="G658" i="1" s="1"/>
  <c r="C658" i="1"/>
  <c r="D657" i="1"/>
  <c r="C657" i="1"/>
  <c r="H657" i="1" s="1"/>
  <c r="D656" i="1"/>
  <c r="C656" i="1"/>
  <c r="D655" i="1"/>
  <c r="C655" i="1"/>
  <c r="H655" i="1" s="1"/>
  <c r="G654" i="1"/>
  <c r="D654" i="1"/>
  <c r="C654" i="1"/>
  <c r="G653" i="1"/>
  <c r="D653" i="1"/>
  <c r="C653" i="1"/>
  <c r="D652" i="1"/>
  <c r="C652" i="1"/>
  <c r="D651" i="1"/>
  <c r="C651" i="1"/>
  <c r="H651" i="1" s="1"/>
  <c r="G650" i="1"/>
  <c r="D650" i="1"/>
  <c r="C650" i="1"/>
  <c r="D649" i="1"/>
  <c r="G649" i="1" s="1"/>
  <c r="C649" i="1"/>
  <c r="D648" i="1"/>
  <c r="C648" i="1"/>
  <c r="G647" i="1"/>
  <c r="D647" i="1"/>
  <c r="C647" i="1"/>
  <c r="H647" i="1" s="1"/>
  <c r="D646" i="1"/>
  <c r="G646" i="1" s="1"/>
  <c r="C646" i="1"/>
  <c r="D645" i="1"/>
  <c r="C645" i="1"/>
  <c r="H645" i="1" s="1"/>
  <c r="D644" i="1"/>
  <c r="C644" i="1"/>
  <c r="G643" i="1"/>
  <c r="D643" i="1"/>
  <c r="C643" i="1"/>
  <c r="H643" i="1" s="1"/>
  <c r="D642" i="1"/>
  <c r="G642" i="1" s="1"/>
  <c r="C642" i="1"/>
  <c r="D641" i="1"/>
  <c r="C641" i="1"/>
  <c r="H641" i="1" s="1"/>
  <c r="D632" i="1"/>
  <c r="C632" i="1"/>
  <c r="D631" i="1"/>
  <c r="C631" i="1"/>
  <c r="H631" i="1" s="1"/>
  <c r="D628" i="1"/>
  <c r="C628" i="1"/>
  <c r="G627" i="1"/>
  <c r="D627" i="1"/>
  <c r="C627" i="1"/>
  <c r="H627" i="1" s="1"/>
  <c r="D626" i="1"/>
  <c r="G626" i="1" s="1"/>
  <c r="C626" i="1"/>
  <c r="D625" i="1"/>
  <c r="C625" i="1"/>
  <c r="H625" i="1" s="1"/>
  <c r="D624" i="1"/>
  <c r="C624" i="1"/>
  <c r="D623" i="1"/>
  <c r="C623" i="1"/>
  <c r="H623" i="1" s="1"/>
  <c r="G622" i="1"/>
  <c r="D622" i="1"/>
  <c r="C622" i="1"/>
  <c r="G621" i="1"/>
  <c r="D621" i="1"/>
  <c r="C621" i="1"/>
  <c r="D620" i="1"/>
  <c r="C620" i="1"/>
  <c r="D619" i="1"/>
  <c r="G618" i="1"/>
  <c r="D618" i="1"/>
  <c r="C618" i="1"/>
  <c r="D617" i="1"/>
  <c r="G617" i="1" s="1"/>
  <c r="C617" i="1"/>
  <c r="D616" i="1"/>
  <c r="C616" i="1"/>
  <c r="G615" i="1"/>
  <c r="D615" i="1"/>
  <c r="C615" i="1"/>
  <c r="H615" i="1" s="1"/>
  <c r="D614" i="1"/>
  <c r="G614" i="1" s="1"/>
  <c r="C614" i="1"/>
  <c r="D613" i="1"/>
  <c r="C613" i="1"/>
  <c r="H613" i="1" s="1"/>
  <c r="D612" i="1"/>
  <c r="C612" i="1"/>
  <c r="G611" i="1"/>
  <c r="D611" i="1"/>
  <c r="C611" i="1"/>
  <c r="H611" i="1" s="1"/>
  <c r="D610" i="1"/>
  <c r="G610" i="1" s="1"/>
  <c r="C610" i="1"/>
  <c r="D609" i="1"/>
  <c r="C609" i="1"/>
  <c r="H609" i="1" s="1"/>
  <c r="D608" i="1"/>
  <c r="C608" i="1"/>
  <c r="D607" i="1"/>
  <c r="C607" i="1"/>
  <c r="H607" i="1" s="1"/>
  <c r="G606" i="1"/>
  <c r="D606" i="1"/>
  <c r="C606" i="1"/>
  <c r="G605" i="1"/>
  <c r="D605" i="1"/>
  <c r="C605" i="1"/>
  <c r="D604" i="1"/>
  <c r="C604" i="1"/>
  <c r="D603" i="1"/>
  <c r="C603" i="1"/>
  <c r="H603" i="1" s="1"/>
  <c r="G602" i="1"/>
  <c r="D602" i="1"/>
  <c r="C602" i="1"/>
  <c r="D601" i="1"/>
  <c r="G601" i="1" s="1"/>
  <c r="C601" i="1"/>
  <c r="D600" i="1"/>
  <c r="C600" i="1"/>
  <c r="G599" i="1"/>
  <c r="D599" i="1"/>
  <c r="C599" i="1"/>
  <c r="H599" i="1" s="1"/>
  <c r="D598" i="1"/>
  <c r="G598" i="1" s="1"/>
  <c r="C598" i="1"/>
  <c r="D597" i="1"/>
  <c r="C597" i="1"/>
  <c r="H597" i="1" s="1"/>
  <c r="D596" i="1"/>
  <c r="C596" i="1"/>
  <c r="G595" i="1"/>
  <c r="D595" i="1"/>
  <c r="C595" i="1"/>
  <c r="H595" i="1" s="1"/>
  <c r="D594" i="1"/>
  <c r="G594" i="1" s="1"/>
  <c r="C594" i="1"/>
  <c r="D593" i="1"/>
  <c r="C593" i="1"/>
  <c r="H593" i="1" s="1"/>
  <c r="D592" i="1"/>
  <c r="C592" i="1"/>
  <c r="D591" i="1"/>
  <c r="C591" i="1"/>
  <c r="H591" i="1" s="1"/>
  <c r="G590" i="1"/>
  <c r="D590" i="1"/>
  <c r="C590" i="1"/>
  <c r="G589" i="1"/>
  <c r="D589" i="1"/>
  <c r="C589" i="1"/>
  <c r="D588" i="1"/>
  <c r="C588" i="1"/>
  <c r="D586" i="1"/>
  <c r="G586" i="1" s="1"/>
  <c r="C586" i="1"/>
  <c r="D585" i="1"/>
  <c r="C585" i="1"/>
  <c r="H585" i="1" s="1"/>
  <c r="D584" i="1"/>
  <c r="C584" i="1"/>
  <c r="G583" i="1"/>
  <c r="D583" i="1"/>
  <c r="C583" i="1"/>
  <c r="H583" i="1" s="1"/>
  <c r="D582" i="1"/>
  <c r="G582" i="1" s="1"/>
  <c r="C582" i="1"/>
  <c r="D581" i="1"/>
  <c r="C581" i="1"/>
  <c r="H581" i="1" s="1"/>
  <c r="D580" i="1"/>
  <c r="C580" i="1"/>
  <c r="D579" i="1"/>
  <c r="C579" i="1"/>
  <c r="H579" i="1" s="1"/>
  <c r="G578" i="1"/>
  <c r="D578" i="1"/>
  <c r="C578" i="1"/>
  <c r="G577" i="1"/>
  <c r="D577" i="1"/>
  <c r="C577" i="1"/>
  <c r="D576" i="1"/>
  <c r="C576" i="1"/>
  <c r="D575" i="1"/>
  <c r="C575" i="1"/>
  <c r="H575" i="1" s="1"/>
  <c r="D573" i="1"/>
  <c r="C573" i="1"/>
  <c r="H573" i="1" s="1"/>
  <c r="D572" i="1"/>
  <c r="C572" i="1"/>
  <c r="G571" i="1"/>
  <c r="D571" i="1"/>
  <c r="C571" i="1"/>
  <c r="H571" i="1" s="1"/>
  <c r="D570" i="1"/>
  <c r="G570" i="1" s="1"/>
  <c r="C570" i="1"/>
  <c r="D569" i="1"/>
  <c r="C569" i="1"/>
  <c r="H569" i="1" s="1"/>
  <c r="D568" i="1"/>
  <c r="C568" i="1"/>
  <c r="D567" i="1"/>
  <c r="C567" i="1"/>
  <c r="H567" i="1" s="1"/>
  <c r="G566" i="1"/>
  <c r="D566" i="1"/>
  <c r="C566" i="1"/>
  <c r="G565" i="1"/>
  <c r="D565" i="1"/>
  <c r="C565" i="1"/>
  <c r="D564" i="1"/>
  <c r="C564" i="1"/>
  <c r="D563" i="1"/>
  <c r="C563" i="1"/>
  <c r="H563" i="1" s="1"/>
  <c r="G562" i="1"/>
  <c r="D562" i="1"/>
  <c r="C562" i="1"/>
  <c r="D561" i="1"/>
  <c r="D560" i="1"/>
  <c r="C560" i="1"/>
  <c r="G559" i="1"/>
  <c r="D559" i="1"/>
  <c r="C559" i="1"/>
  <c r="H559" i="1" s="1"/>
  <c r="D558" i="1"/>
  <c r="G558" i="1" s="1"/>
  <c r="C558" i="1"/>
  <c r="D557" i="1"/>
  <c r="C557" i="1"/>
  <c r="H557" i="1" s="1"/>
  <c r="D556" i="1"/>
  <c r="C556" i="1"/>
  <c r="G555" i="1"/>
  <c r="D555" i="1"/>
  <c r="C555" i="1"/>
  <c r="H555" i="1" s="1"/>
  <c r="D554" i="1"/>
  <c r="G554" i="1" s="1"/>
  <c r="C554" i="1"/>
  <c r="D553" i="1"/>
  <c r="C553" i="1"/>
  <c r="H553" i="1" s="1"/>
  <c r="D552" i="1"/>
  <c r="C552" i="1"/>
  <c r="D551" i="1"/>
  <c r="C551" i="1"/>
  <c r="H551" i="1" s="1"/>
  <c r="G550" i="1"/>
  <c r="D550" i="1"/>
  <c r="C550" i="1"/>
  <c r="G549" i="1"/>
  <c r="D549" i="1"/>
  <c r="C549" i="1"/>
  <c r="D548" i="1"/>
  <c r="C548" i="1"/>
  <c r="D547" i="1"/>
  <c r="C547" i="1"/>
  <c r="H547" i="1" s="1"/>
  <c r="G546" i="1"/>
  <c r="D546" i="1"/>
  <c r="C546" i="1"/>
  <c r="D545" i="1"/>
  <c r="G545" i="1" s="1"/>
  <c r="C545" i="1"/>
  <c r="D544" i="1"/>
  <c r="C544" i="1"/>
  <c r="G543" i="1"/>
  <c r="D543" i="1"/>
  <c r="C543" i="1"/>
  <c r="H543" i="1" s="1"/>
  <c r="D542" i="1"/>
  <c r="G542" i="1" s="1"/>
  <c r="C542" i="1"/>
  <c r="D541" i="1"/>
  <c r="C541" i="1"/>
  <c r="H541" i="1" s="1"/>
  <c r="D540" i="1"/>
  <c r="C540" i="1"/>
  <c r="G539" i="1"/>
  <c r="D539" i="1"/>
  <c r="C539" i="1"/>
  <c r="H539" i="1" s="1"/>
  <c r="D538" i="1"/>
  <c r="G538" i="1" s="1"/>
  <c r="C538" i="1"/>
  <c r="D537" i="1"/>
  <c r="C537" i="1"/>
  <c r="H537" i="1" s="1"/>
  <c r="D536" i="1"/>
  <c r="C536" i="1"/>
  <c r="D535" i="1"/>
  <c r="C535" i="1"/>
  <c r="H535" i="1" s="1"/>
  <c r="G534" i="1"/>
  <c r="D534" i="1"/>
  <c r="C534" i="1"/>
  <c r="G533" i="1"/>
  <c r="D533" i="1"/>
  <c r="C533" i="1"/>
  <c r="D532" i="1"/>
  <c r="C532" i="1"/>
  <c r="D531" i="1"/>
  <c r="C531" i="1"/>
  <c r="H531" i="1" s="1"/>
  <c r="G530" i="1"/>
  <c r="D530" i="1"/>
  <c r="C530" i="1"/>
  <c r="D529" i="1"/>
  <c r="G529" i="1" s="1"/>
  <c r="C529" i="1"/>
  <c r="D528" i="1"/>
  <c r="C528" i="1"/>
  <c r="G527" i="1"/>
  <c r="D527" i="1"/>
  <c r="C527" i="1"/>
  <c r="H527" i="1" s="1"/>
  <c r="D526" i="1"/>
  <c r="G526" i="1" s="1"/>
  <c r="C526" i="1"/>
  <c r="D525" i="1"/>
  <c r="C525" i="1"/>
  <c r="H525" i="1" s="1"/>
  <c r="D524" i="1"/>
  <c r="C524" i="1"/>
  <c r="C523" i="1"/>
  <c r="D521" i="1"/>
  <c r="G521" i="1" s="1"/>
  <c r="C521" i="1"/>
  <c r="D520" i="1"/>
  <c r="C520" i="1"/>
  <c r="G519" i="1"/>
  <c r="D519" i="1"/>
  <c r="C519" i="1"/>
  <c r="H519" i="1" s="1"/>
  <c r="D518" i="1"/>
  <c r="G518" i="1" s="1"/>
  <c r="C518" i="1"/>
  <c r="D517" i="1"/>
  <c r="C517" i="1"/>
  <c r="H517" i="1" s="1"/>
  <c r="D516" i="1"/>
  <c r="C516" i="1"/>
  <c r="G515" i="1"/>
  <c r="D515" i="1"/>
  <c r="C515" i="1"/>
  <c r="H515" i="1" s="1"/>
  <c r="D514" i="1"/>
  <c r="G514" i="1" s="1"/>
  <c r="C514" i="1"/>
  <c r="D513" i="1"/>
  <c r="C513" i="1"/>
  <c r="H513" i="1" s="1"/>
  <c r="D512" i="1"/>
  <c r="C512" i="1"/>
  <c r="D511" i="1"/>
  <c r="C511" i="1"/>
  <c r="H511" i="1" s="1"/>
  <c r="G510" i="1"/>
  <c r="D510" i="1"/>
  <c r="C510" i="1"/>
  <c r="D509" i="1"/>
  <c r="D508" i="1"/>
  <c r="C508" i="1"/>
  <c r="D507" i="1"/>
  <c r="C507" i="1"/>
  <c r="H507" i="1" s="1"/>
  <c r="G506" i="1"/>
  <c r="D506" i="1"/>
  <c r="C506" i="1"/>
  <c r="D505" i="1"/>
  <c r="G505" i="1" s="1"/>
  <c r="C505" i="1"/>
  <c r="D504" i="1"/>
  <c r="C504" i="1"/>
  <c r="G503" i="1"/>
  <c r="D503" i="1"/>
  <c r="C503" i="1"/>
  <c r="H503" i="1" s="1"/>
  <c r="D502" i="1"/>
  <c r="G502" i="1" s="1"/>
  <c r="C502" i="1"/>
  <c r="D501" i="1"/>
  <c r="C501" i="1"/>
  <c r="H501" i="1" s="1"/>
  <c r="D500" i="1"/>
  <c r="C500" i="1"/>
  <c r="G499" i="1"/>
  <c r="D499" i="1"/>
  <c r="C499" i="1"/>
  <c r="H499" i="1" s="1"/>
  <c r="D498" i="1"/>
  <c r="G498" i="1" s="1"/>
  <c r="C498" i="1"/>
  <c r="D497" i="1"/>
  <c r="C497" i="1"/>
  <c r="H497" i="1" s="1"/>
  <c r="D496" i="1"/>
  <c r="C496" i="1"/>
  <c r="D495" i="1"/>
  <c r="C495" i="1"/>
  <c r="H495" i="1" s="1"/>
  <c r="G494" i="1"/>
  <c r="D494" i="1"/>
  <c r="C494" i="1"/>
  <c r="G493" i="1"/>
  <c r="D493" i="1"/>
  <c r="C493" i="1"/>
  <c r="D492" i="1"/>
  <c r="C492" i="1"/>
  <c r="D491" i="1"/>
  <c r="C491" i="1"/>
  <c r="H491" i="1" s="1"/>
  <c r="G490" i="1"/>
  <c r="D490" i="1"/>
  <c r="C490" i="1"/>
  <c r="D489" i="1"/>
  <c r="G489" i="1" s="1"/>
  <c r="C489" i="1"/>
  <c r="D488" i="1"/>
  <c r="C488" i="1"/>
  <c r="G487" i="1"/>
  <c r="D487" i="1"/>
  <c r="C487" i="1"/>
  <c r="H487" i="1" s="1"/>
  <c r="D486" i="1"/>
  <c r="G486" i="1" s="1"/>
  <c r="C486" i="1"/>
  <c r="D485" i="1"/>
  <c r="C485" i="1"/>
  <c r="H485" i="1" s="1"/>
  <c r="D484" i="1"/>
  <c r="C484" i="1"/>
  <c r="G483" i="1"/>
  <c r="D483" i="1"/>
  <c r="C483" i="1"/>
  <c r="H483" i="1" s="1"/>
  <c r="D482" i="1"/>
  <c r="G482" i="1" s="1"/>
  <c r="C482" i="1"/>
  <c r="D481" i="1"/>
  <c r="C481" i="1"/>
  <c r="H481" i="1" s="1"/>
  <c r="D480" i="1"/>
  <c r="C480" i="1"/>
  <c r="D479" i="1"/>
  <c r="C479" i="1"/>
  <c r="H479" i="1" s="1"/>
  <c r="G478" i="1"/>
  <c r="D478" i="1"/>
  <c r="C478" i="1"/>
  <c r="G477" i="1"/>
  <c r="D477" i="1"/>
  <c r="C477" i="1"/>
  <c r="D476" i="1"/>
  <c r="G476" i="1" s="1"/>
  <c r="C476" i="1"/>
  <c r="D475" i="1"/>
  <c r="C475" i="1"/>
  <c r="H475" i="1" s="1"/>
  <c r="D474" i="1"/>
  <c r="C474" i="1"/>
  <c r="H474" i="1" s="1"/>
  <c r="G473" i="1"/>
  <c r="D473" i="1"/>
  <c r="C473" i="1"/>
  <c r="D472" i="1"/>
  <c r="G472" i="1" s="1"/>
  <c r="C472" i="1"/>
  <c r="D471" i="1"/>
  <c r="C471" i="1"/>
  <c r="H471" i="1" s="1"/>
  <c r="D470" i="1"/>
  <c r="C470" i="1"/>
  <c r="H470" i="1" s="1"/>
  <c r="G469" i="1"/>
  <c r="D469" i="1"/>
  <c r="C469" i="1"/>
  <c r="D468" i="1"/>
  <c r="G468" i="1" s="1"/>
  <c r="C468" i="1"/>
  <c r="D467" i="1"/>
  <c r="C467" i="1"/>
  <c r="H467" i="1" s="1"/>
  <c r="D466" i="1"/>
  <c r="C466" i="1"/>
  <c r="H466" i="1" s="1"/>
  <c r="G465" i="1"/>
  <c r="D465" i="1"/>
  <c r="C465" i="1"/>
  <c r="D464" i="1"/>
  <c r="G464" i="1" s="1"/>
  <c r="C464" i="1"/>
  <c r="D463" i="1"/>
  <c r="C463" i="1"/>
  <c r="H463" i="1" s="1"/>
  <c r="D462" i="1"/>
  <c r="C462" i="1"/>
  <c r="H462" i="1" s="1"/>
  <c r="G461" i="1"/>
  <c r="D461" i="1"/>
  <c r="C461" i="1"/>
  <c r="D460" i="1"/>
  <c r="G460" i="1" s="1"/>
  <c r="C460" i="1"/>
  <c r="D459" i="1"/>
  <c r="C459" i="1"/>
  <c r="H459" i="1" s="1"/>
  <c r="D458" i="1"/>
  <c r="C458" i="1"/>
  <c r="H458" i="1" s="1"/>
  <c r="G457" i="1"/>
  <c r="D457" i="1"/>
  <c r="C457" i="1"/>
  <c r="D456" i="1"/>
  <c r="G456" i="1" s="1"/>
  <c r="C456" i="1"/>
  <c r="D455" i="1"/>
  <c r="C455" i="1"/>
  <c r="H455" i="1" s="1"/>
  <c r="D454" i="1"/>
  <c r="C454" i="1"/>
  <c r="H454" i="1" s="1"/>
  <c r="D453" i="1"/>
  <c r="D452" i="1"/>
  <c r="G452" i="1" s="1"/>
  <c r="C452" i="1"/>
  <c r="D451" i="1"/>
  <c r="C451" i="1"/>
  <c r="H451" i="1" s="1"/>
  <c r="D450" i="1"/>
  <c r="C450" i="1"/>
  <c r="H450" i="1" s="1"/>
  <c r="G449" i="1"/>
  <c r="D449" i="1"/>
  <c r="C449" i="1"/>
  <c r="D448" i="1"/>
  <c r="G448" i="1" s="1"/>
  <c r="C448" i="1"/>
  <c r="D447" i="1"/>
  <c r="C447" i="1"/>
  <c r="H447" i="1" s="1"/>
  <c r="D446" i="1"/>
  <c r="C446" i="1"/>
  <c r="H446" i="1" s="1"/>
  <c r="G445" i="1"/>
  <c r="D445" i="1"/>
  <c r="C445" i="1"/>
  <c r="D444" i="1"/>
  <c r="G444" i="1" s="1"/>
  <c r="C444" i="1"/>
  <c r="D443" i="1"/>
  <c r="C443" i="1"/>
  <c r="H443" i="1" s="1"/>
  <c r="D442" i="1"/>
  <c r="C442" i="1"/>
  <c r="H442" i="1" s="1"/>
  <c r="G441" i="1"/>
  <c r="D441" i="1"/>
  <c r="C441" i="1"/>
  <c r="D440" i="1"/>
  <c r="G440" i="1" s="1"/>
  <c r="C440" i="1"/>
  <c r="D439" i="1"/>
  <c r="C439" i="1"/>
  <c r="H439" i="1" s="1"/>
  <c r="D438" i="1"/>
  <c r="C438" i="1"/>
  <c r="H438" i="1" s="1"/>
  <c r="G437" i="1"/>
  <c r="D437" i="1"/>
  <c r="C437" i="1"/>
  <c r="D436" i="1"/>
  <c r="G436" i="1" s="1"/>
  <c r="C436" i="1"/>
  <c r="D435" i="1"/>
  <c r="C435" i="1"/>
  <c r="H435" i="1" s="1"/>
  <c r="D434" i="1"/>
  <c r="C434" i="1"/>
  <c r="H434" i="1" s="1"/>
  <c r="G433" i="1"/>
  <c r="D433" i="1"/>
  <c r="C433" i="1"/>
  <c r="D432" i="1"/>
  <c r="G432" i="1" s="1"/>
  <c r="C432" i="1"/>
  <c r="D431" i="1"/>
  <c r="C431" i="1"/>
  <c r="H431" i="1" s="1"/>
  <c r="D430" i="1"/>
  <c r="C430" i="1"/>
  <c r="H430" i="1" s="1"/>
  <c r="G429" i="1"/>
  <c r="D429" i="1"/>
  <c r="C429" i="1"/>
  <c r="D428" i="1"/>
  <c r="G428" i="1" s="1"/>
  <c r="C428" i="1"/>
  <c r="D427" i="1"/>
  <c r="C427" i="1"/>
  <c r="H427" i="1" s="1"/>
  <c r="D426" i="1"/>
  <c r="C426" i="1"/>
  <c r="H426" i="1" s="1"/>
  <c r="G425" i="1"/>
  <c r="D425" i="1"/>
  <c r="C425" i="1"/>
  <c r="D424" i="1"/>
  <c r="G424" i="1" s="1"/>
  <c r="C424" i="1"/>
  <c r="D423" i="1"/>
  <c r="C423" i="1"/>
  <c r="H423" i="1" s="1"/>
  <c r="D422" i="1"/>
  <c r="C422" i="1"/>
  <c r="H422" i="1" s="1"/>
  <c r="G421" i="1"/>
  <c r="D421" i="1"/>
  <c r="C421" i="1"/>
  <c r="D420" i="1"/>
  <c r="G420" i="1" s="1"/>
  <c r="C420" i="1"/>
  <c r="D419" i="1"/>
  <c r="C419" i="1"/>
  <c r="H419" i="1" s="1"/>
  <c r="D418" i="1"/>
  <c r="C418" i="1"/>
  <c r="H418" i="1" s="1"/>
  <c r="G417" i="1"/>
  <c r="D417" i="1"/>
  <c r="C417" i="1"/>
  <c r="D416" i="1"/>
  <c r="G416" i="1" s="1"/>
  <c r="C416" i="1"/>
  <c r="G413" i="1"/>
  <c r="D413" i="1"/>
  <c r="C413" i="1"/>
  <c r="D412" i="1"/>
  <c r="C412" i="1"/>
  <c r="D411" i="1"/>
  <c r="C411" i="1"/>
  <c r="H411" i="1" s="1"/>
  <c r="D406" i="1"/>
  <c r="C406" i="1"/>
  <c r="H406" i="1" s="1"/>
  <c r="D405" i="1"/>
  <c r="C405" i="1"/>
  <c r="G405" i="1" s="1"/>
  <c r="D404" i="1"/>
  <c r="C404" i="1"/>
  <c r="G401" i="1"/>
  <c r="D401" i="1"/>
  <c r="C401" i="1"/>
  <c r="D400" i="1"/>
  <c r="G400" i="1" s="1"/>
  <c r="C400" i="1"/>
  <c r="D399" i="1"/>
  <c r="C399" i="1"/>
  <c r="H399" i="1" s="1"/>
  <c r="D398" i="1"/>
  <c r="C398" i="1"/>
  <c r="H398" i="1" s="1"/>
  <c r="G397" i="1"/>
  <c r="D397" i="1"/>
  <c r="C397" i="1"/>
  <c r="D396" i="1"/>
  <c r="G396" i="1" s="1"/>
  <c r="C396" i="1"/>
  <c r="D395" i="1"/>
  <c r="C395" i="1"/>
  <c r="H395" i="1" s="1"/>
  <c r="D394" i="1"/>
  <c r="C394" i="1"/>
  <c r="H394" i="1" s="1"/>
  <c r="G393" i="1"/>
  <c r="D393" i="1"/>
  <c r="C393" i="1"/>
  <c r="D392" i="1"/>
  <c r="G392" i="1" s="1"/>
  <c r="C392" i="1"/>
  <c r="D391" i="1"/>
  <c r="C391" i="1"/>
  <c r="H391" i="1" s="1"/>
  <c r="D390" i="1"/>
  <c r="C390" i="1"/>
  <c r="H390" i="1" s="1"/>
  <c r="G389" i="1"/>
  <c r="D389" i="1"/>
  <c r="C389" i="1"/>
  <c r="D388" i="1"/>
  <c r="G388" i="1" s="1"/>
  <c r="C388" i="1"/>
  <c r="D387" i="1"/>
  <c r="C387" i="1"/>
  <c r="H387" i="1" s="1"/>
  <c r="D386" i="1"/>
  <c r="C386" i="1"/>
  <c r="H386" i="1" s="1"/>
  <c r="G385" i="1"/>
  <c r="D385" i="1"/>
  <c r="C385" i="1"/>
  <c r="D384" i="1"/>
  <c r="G384" i="1" s="1"/>
  <c r="C384" i="1"/>
  <c r="D383" i="1"/>
  <c r="C383" i="1"/>
  <c r="H383" i="1" s="1"/>
  <c r="D382" i="1"/>
  <c r="C382" i="1"/>
  <c r="H382" i="1" s="1"/>
  <c r="G381" i="1"/>
  <c r="D381" i="1"/>
  <c r="C381" i="1"/>
  <c r="D380" i="1"/>
  <c r="G380" i="1" s="1"/>
  <c r="C380" i="1"/>
  <c r="D379" i="1"/>
  <c r="C379" i="1"/>
  <c r="H379" i="1" s="1"/>
  <c r="D378" i="1"/>
  <c r="C378" i="1"/>
  <c r="H378" i="1" s="1"/>
  <c r="G377" i="1"/>
  <c r="D377" i="1"/>
  <c r="C377" i="1"/>
  <c r="D376" i="1"/>
  <c r="G376" i="1" s="1"/>
  <c r="C376" i="1"/>
  <c r="D375" i="1"/>
  <c r="C375" i="1"/>
  <c r="H375" i="1" s="1"/>
  <c r="D374" i="1"/>
  <c r="C374" i="1"/>
  <c r="H374" i="1" s="1"/>
  <c r="G373" i="1"/>
  <c r="D373" i="1"/>
  <c r="C373" i="1"/>
  <c r="D372" i="1"/>
  <c r="G372" i="1" s="1"/>
  <c r="C372" i="1"/>
  <c r="D371" i="1"/>
  <c r="C371" i="1"/>
  <c r="H371" i="1" s="1"/>
  <c r="D370" i="1"/>
  <c r="C370" i="1"/>
  <c r="H370" i="1" s="1"/>
  <c r="G369" i="1"/>
  <c r="D369" i="1"/>
  <c r="C369" i="1"/>
  <c r="D368" i="1"/>
  <c r="G368" i="1" s="1"/>
  <c r="C368" i="1"/>
  <c r="D367" i="1"/>
  <c r="C367" i="1"/>
  <c r="H367" i="1" s="1"/>
  <c r="D366" i="1"/>
  <c r="C366" i="1"/>
  <c r="H366" i="1" s="1"/>
  <c r="G365" i="1"/>
  <c r="D365" i="1"/>
  <c r="C365" i="1"/>
  <c r="D364" i="1"/>
  <c r="G364" i="1" s="1"/>
  <c r="C364" i="1"/>
  <c r="D363" i="1"/>
  <c r="C363" i="1"/>
  <c r="H363" i="1" s="1"/>
  <c r="D362" i="1"/>
  <c r="C362" i="1"/>
  <c r="H362" i="1" s="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D289" i="1"/>
  <c r="G289" i="1" s="1"/>
  <c r="C289" i="1"/>
  <c r="H289" i="1" s="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C246" i="1"/>
  <c r="H246" i="1" s="1"/>
  <c r="H245" i="1"/>
  <c r="G245" i="1"/>
  <c r="D245" i="1"/>
  <c r="C245" i="1"/>
  <c r="H244" i="1"/>
  <c r="G244" i="1"/>
  <c r="D244" i="1"/>
  <c r="C244" i="1"/>
  <c r="D243" i="1"/>
  <c r="C243" i="1"/>
  <c r="H243" i="1" s="1"/>
  <c r="H242" i="1"/>
  <c r="G242" i="1"/>
  <c r="D242" i="1"/>
  <c r="C242" i="1"/>
  <c r="H241" i="1"/>
  <c r="G241" i="1"/>
  <c r="D241" i="1"/>
  <c r="C241" i="1"/>
  <c r="H240" i="1"/>
  <c r="G240" i="1"/>
  <c r="D240" i="1"/>
  <c r="C240" i="1"/>
  <c r="H239" i="1"/>
  <c r="G239" i="1"/>
  <c r="D239" i="1"/>
  <c r="C239" i="1"/>
  <c r="H238" i="1"/>
  <c r="D238" i="1"/>
  <c r="C238" i="1"/>
  <c r="D237" i="1"/>
  <c r="C237" i="1"/>
  <c r="H237" i="1" s="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C133" i="1"/>
  <c r="H133" i="1" s="1"/>
  <c r="H132" i="1"/>
  <c r="G132" i="1"/>
  <c r="D132" i="1"/>
  <c r="C132" i="1"/>
  <c r="H131" i="1"/>
  <c r="G131" i="1"/>
  <c r="D131" i="1"/>
  <c r="C131" i="1"/>
  <c r="D130" i="1"/>
  <c r="C130" i="1"/>
  <c r="H130" i="1" s="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D77" i="1"/>
  <c r="C77" i="1"/>
  <c r="H77" i="1" s="1"/>
  <c r="H76" i="1"/>
  <c r="G76" i="1"/>
  <c r="D76" i="1"/>
  <c r="C76" i="1"/>
  <c r="H75" i="1"/>
  <c r="G75" i="1"/>
  <c r="D75" i="1"/>
  <c r="C75" i="1"/>
  <c r="D74" i="1"/>
  <c r="C74" i="1"/>
  <c r="H74" i="1" s="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C1454" i="1" l="1"/>
  <c r="H1454" i="1" s="1"/>
  <c r="H1459" i="1"/>
  <c r="E22" i="7"/>
  <c r="D1453" i="1" s="1"/>
  <c r="G1459" i="1"/>
  <c r="I1459" i="1" s="1"/>
  <c r="J1459" i="1"/>
  <c r="E5" i="7"/>
  <c r="D1436" i="1" s="1"/>
  <c r="J1456" i="1"/>
  <c r="G1454" i="1"/>
  <c r="G1455" i="1"/>
  <c r="H1455" i="1"/>
  <c r="H1482" i="1"/>
  <c r="G1148" i="1"/>
  <c r="G1151" i="1"/>
  <c r="F234" i="5"/>
  <c r="H1212" i="1"/>
  <c r="H1211" i="1"/>
  <c r="E300" i="9"/>
  <c r="B300" i="9" s="1"/>
  <c r="G1244" i="1"/>
  <c r="G1264" i="1"/>
  <c r="G1241" i="1"/>
  <c r="F177" i="5"/>
  <c r="H1124" i="1"/>
  <c r="F146" i="5"/>
  <c r="E288" i="9"/>
  <c r="B288" i="9" s="1"/>
  <c r="H1422" i="1"/>
  <c r="H1419" i="1"/>
  <c r="F118" i="6"/>
  <c r="H1409" i="1"/>
  <c r="H1335" i="1"/>
  <c r="H1324" i="1"/>
  <c r="H1264" i="1"/>
  <c r="H1241" i="1"/>
  <c r="H1154" i="1"/>
  <c r="G1124" i="1"/>
  <c r="G1139" i="1"/>
  <c r="G1412" i="1"/>
  <c r="F217" i="9"/>
  <c r="B217" i="9" s="1"/>
  <c r="E292" i="9"/>
  <c r="B292" i="9" s="1"/>
  <c r="G1401" i="1"/>
  <c r="F107" i="6"/>
  <c r="E114" i="6"/>
  <c r="G1576" i="1"/>
  <c r="H1576" i="1"/>
  <c r="I36" i="3"/>
  <c r="G1481" i="1"/>
  <c r="E27" i="9"/>
  <c r="B27" i="9" s="1"/>
  <c r="H1229" i="1"/>
  <c r="E245" i="5"/>
  <c r="D1222" i="1" s="1"/>
  <c r="G1226" i="1"/>
  <c r="D1227" i="1"/>
  <c r="E283" i="9"/>
  <c r="B283" i="9" s="1"/>
  <c r="H1226" i="1"/>
  <c r="F246" i="5"/>
  <c r="E282" i="9"/>
  <c r="B282" i="9" s="1"/>
  <c r="E281" i="9"/>
  <c r="B281" i="9" s="1"/>
  <c r="D245" i="5"/>
  <c r="C1222" i="1" s="1"/>
  <c r="G404" i="1"/>
  <c r="G412" i="1"/>
  <c r="E643" i="4"/>
  <c r="D637" i="1" s="1"/>
  <c r="E273" i="9"/>
  <c r="B273" i="9" s="1"/>
  <c r="G638" i="1"/>
  <c r="G288" i="1"/>
  <c r="F417" i="4"/>
  <c r="D643" i="4"/>
  <c r="G130" i="1"/>
  <c r="G133" i="1"/>
  <c r="E297" i="9"/>
  <c r="B297" i="9" s="1"/>
  <c r="E285" i="9"/>
  <c r="B285" i="9" s="1"/>
  <c r="F215" i="9"/>
  <c r="B215" i="9" s="1"/>
  <c r="E287" i="9"/>
  <c r="B287" i="9" s="1"/>
  <c r="H236" i="1"/>
  <c r="G238" i="1"/>
  <c r="G236" i="1"/>
  <c r="G237" i="1"/>
  <c r="F134" i="4"/>
  <c r="G243" i="1"/>
  <c r="G246" i="1"/>
  <c r="G77" i="1"/>
  <c r="H73" i="1"/>
  <c r="G73" i="1"/>
  <c r="G74" i="1"/>
  <c r="E32" i="9"/>
  <c r="B32" i="9" s="1"/>
  <c r="E286" i="9"/>
  <c r="B286" i="9" s="1"/>
  <c r="E293" i="9"/>
  <c r="B293" i="9" s="1"/>
  <c r="E33" i="9"/>
  <c r="B33" i="9" s="1"/>
  <c r="E295" i="9"/>
  <c r="E302" i="9"/>
  <c r="B302" i="9" s="1"/>
  <c r="H564" i="1"/>
  <c r="G564" i="1"/>
  <c r="H576" i="1"/>
  <c r="G576" i="1"/>
  <c r="H588" i="1"/>
  <c r="G588" i="1"/>
  <c r="H652" i="1"/>
  <c r="G652" i="1"/>
  <c r="H520" i="1"/>
  <c r="G520" i="1"/>
  <c r="H528" i="1"/>
  <c r="G528" i="1"/>
  <c r="H544" i="1"/>
  <c r="G544" i="1"/>
  <c r="H560" i="1"/>
  <c r="G560" i="1"/>
  <c r="H600" i="1"/>
  <c r="G600" i="1"/>
  <c r="H648" i="1"/>
  <c r="G648" i="1"/>
  <c r="H669" i="1"/>
  <c r="G669" i="1"/>
  <c r="H672" i="1"/>
  <c r="G672" i="1"/>
  <c r="H677" i="1"/>
  <c r="G677" i="1"/>
  <c r="H680" i="1"/>
  <c r="G680" i="1"/>
  <c r="H685" i="1"/>
  <c r="G685" i="1"/>
  <c r="H688" i="1"/>
  <c r="G688" i="1"/>
  <c r="H693" i="1"/>
  <c r="G693" i="1"/>
  <c r="H696" i="1"/>
  <c r="G696" i="1"/>
  <c r="H701" i="1"/>
  <c r="G701" i="1"/>
  <c r="H704" i="1"/>
  <c r="G704" i="1"/>
  <c r="H709" i="1"/>
  <c r="G709" i="1"/>
  <c r="H712" i="1"/>
  <c r="G712" i="1"/>
  <c r="H717" i="1"/>
  <c r="G717" i="1"/>
  <c r="H720" i="1"/>
  <c r="G720" i="1"/>
  <c r="H725" i="1"/>
  <c r="G725" i="1"/>
  <c r="H728" i="1"/>
  <c r="G728" i="1"/>
  <c r="H733" i="1"/>
  <c r="G733" i="1"/>
  <c r="H749" i="1"/>
  <c r="G749" i="1"/>
  <c r="H765" i="1"/>
  <c r="G765" i="1"/>
  <c r="H781" i="1"/>
  <c r="G781" i="1"/>
  <c r="H797" i="1"/>
  <c r="G797" i="1"/>
  <c r="H813" i="1"/>
  <c r="G813" i="1"/>
  <c r="H829" i="1"/>
  <c r="G829" i="1"/>
  <c r="H845" i="1"/>
  <c r="G845" i="1"/>
  <c r="H1250" i="1"/>
  <c r="G1250" i="1"/>
  <c r="H1354" i="1"/>
  <c r="G1354" i="1"/>
  <c r="H492" i="1"/>
  <c r="G492" i="1"/>
  <c r="H508" i="1"/>
  <c r="G508" i="1"/>
  <c r="H548" i="1"/>
  <c r="G548" i="1"/>
  <c r="H604" i="1"/>
  <c r="G604" i="1"/>
  <c r="H620" i="1"/>
  <c r="G620" i="1"/>
  <c r="H777" i="1"/>
  <c r="G777" i="1"/>
  <c r="H793" i="1"/>
  <c r="G793" i="1"/>
  <c r="H1100" i="1"/>
  <c r="G1100" i="1"/>
  <c r="H1282" i="1"/>
  <c r="G1282" i="1"/>
  <c r="H1478" i="1"/>
  <c r="G1478" i="1"/>
  <c r="I1478" i="1" s="1"/>
  <c r="J1478" i="1"/>
  <c r="H488" i="1"/>
  <c r="G488" i="1"/>
  <c r="H504" i="1"/>
  <c r="G504" i="1"/>
  <c r="H616" i="1"/>
  <c r="G616" i="1"/>
  <c r="H664" i="1"/>
  <c r="G664" i="1"/>
  <c r="H361" i="1"/>
  <c r="G363" i="1"/>
  <c r="H365" i="1"/>
  <c r="G367" i="1"/>
  <c r="H369" i="1"/>
  <c r="G371" i="1"/>
  <c r="H373" i="1"/>
  <c r="G375" i="1"/>
  <c r="H377" i="1"/>
  <c r="G379" i="1"/>
  <c r="H381" i="1"/>
  <c r="G383" i="1"/>
  <c r="H385" i="1"/>
  <c r="G387" i="1"/>
  <c r="H389" i="1"/>
  <c r="G391" i="1"/>
  <c r="H393" i="1"/>
  <c r="G395" i="1"/>
  <c r="H397" i="1"/>
  <c r="G399" i="1"/>
  <c r="H401" i="1"/>
  <c r="H405" i="1"/>
  <c r="G411" i="1"/>
  <c r="H413" i="1"/>
  <c r="H417" i="1"/>
  <c r="G419" i="1"/>
  <c r="H421" i="1"/>
  <c r="G423" i="1"/>
  <c r="H425" i="1"/>
  <c r="G427" i="1"/>
  <c r="H429" i="1"/>
  <c r="G431" i="1"/>
  <c r="H433" i="1"/>
  <c r="G435" i="1"/>
  <c r="H437" i="1"/>
  <c r="G439" i="1"/>
  <c r="H441" i="1"/>
  <c r="G443" i="1"/>
  <c r="H445" i="1"/>
  <c r="G447" i="1"/>
  <c r="H449" i="1"/>
  <c r="G451" i="1"/>
  <c r="G455" i="1"/>
  <c r="H457" i="1"/>
  <c r="G459" i="1"/>
  <c r="H461" i="1"/>
  <c r="G463" i="1"/>
  <c r="H465" i="1"/>
  <c r="G467" i="1"/>
  <c r="H469" i="1"/>
  <c r="G471" i="1"/>
  <c r="H473" i="1"/>
  <c r="G475" i="1"/>
  <c r="H477" i="1"/>
  <c r="G479" i="1"/>
  <c r="H484" i="1"/>
  <c r="G484" i="1"/>
  <c r="G485" i="1"/>
  <c r="H493" i="1"/>
  <c r="G495" i="1"/>
  <c r="H500" i="1"/>
  <c r="G500" i="1"/>
  <c r="G501" i="1"/>
  <c r="G511" i="1"/>
  <c r="H516" i="1"/>
  <c r="G516" i="1"/>
  <c r="G517" i="1"/>
  <c r="H524" i="1"/>
  <c r="G524" i="1"/>
  <c r="G525" i="1"/>
  <c r="H533" i="1"/>
  <c r="G535" i="1"/>
  <c r="H540" i="1"/>
  <c r="G540" i="1"/>
  <c r="G541" i="1"/>
  <c r="H549" i="1"/>
  <c r="G551" i="1"/>
  <c r="H556" i="1"/>
  <c r="G556" i="1"/>
  <c r="G557" i="1"/>
  <c r="H565" i="1"/>
  <c r="G567" i="1"/>
  <c r="H572" i="1"/>
  <c r="G572" i="1"/>
  <c r="G573" i="1"/>
  <c r="H577" i="1"/>
  <c r="G579" i="1"/>
  <c r="H584" i="1"/>
  <c r="G584" i="1"/>
  <c r="G585" i="1"/>
  <c r="H589" i="1"/>
  <c r="G591" i="1"/>
  <c r="H596" i="1"/>
  <c r="G596" i="1"/>
  <c r="G597" i="1"/>
  <c r="H605" i="1"/>
  <c r="G607" i="1"/>
  <c r="H612" i="1"/>
  <c r="G612" i="1"/>
  <c r="G613" i="1"/>
  <c r="H621" i="1"/>
  <c r="G623" i="1"/>
  <c r="H628" i="1"/>
  <c r="G628" i="1"/>
  <c r="H644" i="1"/>
  <c r="G644" i="1"/>
  <c r="G645" i="1"/>
  <c r="H653" i="1"/>
  <c r="G655" i="1"/>
  <c r="H660" i="1"/>
  <c r="G660" i="1"/>
  <c r="G661" i="1"/>
  <c r="H737" i="1"/>
  <c r="G737" i="1"/>
  <c r="H753" i="1"/>
  <c r="G753" i="1"/>
  <c r="H769" i="1"/>
  <c r="G769" i="1"/>
  <c r="H785" i="1"/>
  <c r="G785" i="1"/>
  <c r="H803" i="1"/>
  <c r="G803" i="1"/>
  <c r="H810" i="1"/>
  <c r="G810" i="1"/>
  <c r="H819" i="1"/>
  <c r="G819" i="1"/>
  <c r="H826" i="1"/>
  <c r="G826" i="1"/>
  <c r="H835" i="1"/>
  <c r="G835" i="1"/>
  <c r="H842" i="1"/>
  <c r="G842" i="1"/>
  <c r="H851" i="1"/>
  <c r="G851" i="1"/>
  <c r="H1216" i="1"/>
  <c r="G1216" i="1"/>
  <c r="H1224" i="1"/>
  <c r="G1224" i="1"/>
  <c r="H1334" i="1"/>
  <c r="G1334" i="1"/>
  <c r="H1339" i="1"/>
  <c r="G1339" i="1"/>
  <c r="H1411" i="1"/>
  <c r="G1411" i="1"/>
  <c r="G1444" i="1"/>
  <c r="J1444" i="1"/>
  <c r="H1444" i="1"/>
  <c r="F59" i="4"/>
  <c r="E50" i="4"/>
  <c r="D46" i="1" s="1"/>
  <c r="H532" i="1"/>
  <c r="G532" i="1"/>
  <c r="H632" i="1"/>
  <c r="G632" i="1"/>
  <c r="H745" i="1"/>
  <c r="G745" i="1"/>
  <c r="H761" i="1"/>
  <c r="G761" i="1"/>
  <c r="H1049" i="1"/>
  <c r="G1049" i="1"/>
  <c r="H1098" i="1"/>
  <c r="G1098" i="1"/>
  <c r="H1102" i="1"/>
  <c r="G1102" i="1"/>
  <c r="G362" i="1"/>
  <c r="H364" i="1"/>
  <c r="G366" i="1"/>
  <c r="H368" i="1"/>
  <c r="G370" i="1"/>
  <c r="H372" i="1"/>
  <c r="G374" i="1"/>
  <c r="H376" i="1"/>
  <c r="G378" i="1"/>
  <c r="H380" i="1"/>
  <c r="G382" i="1"/>
  <c r="H384" i="1"/>
  <c r="G386" i="1"/>
  <c r="H388" i="1"/>
  <c r="G390" i="1"/>
  <c r="H392" i="1"/>
  <c r="G394" i="1"/>
  <c r="H396" i="1"/>
  <c r="G398" i="1"/>
  <c r="H400" i="1"/>
  <c r="H404" i="1"/>
  <c r="G406" i="1"/>
  <c r="H412" i="1"/>
  <c r="H416" i="1"/>
  <c r="G418" i="1"/>
  <c r="H420" i="1"/>
  <c r="G422" i="1"/>
  <c r="H424" i="1"/>
  <c r="G426" i="1"/>
  <c r="H428" i="1"/>
  <c r="G430" i="1"/>
  <c r="H432" i="1"/>
  <c r="G434" i="1"/>
  <c r="H436" i="1"/>
  <c r="G438" i="1"/>
  <c r="H440" i="1"/>
  <c r="G442" i="1"/>
  <c r="H444" i="1"/>
  <c r="G446" i="1"/>
  <c r="H448" i="1"/>
  <c r="G450" i="1"/>
  <c r="H452" i="1"/>
  <c r="G454" i="1"/>
  <c r="H456" i="1"/>
  <c r="G458" i="1"/>
  <c r="H460" i="1"/>
  <c r="G462" i="1"/>
  <c r="H464" i="1"/>
  <c r="G466" i="1"/>
  <c r="H468" i="1"/>
  <c r="G470" i="1"/>
  <c r="H472" i="1"/>
  <c r="G474" i="1"/>
  <c r="H476" i="1"/>
  <c r="H480" i="1"/>
  <c r="G480" i="1"/>
  <c r="G481" i="1"/>
  <c r="H489" i="1"/>
  <c r="G491" i="1"/>
  <c r="H496" i="1"/>
  <c r="G496" i="1"/>
  <c r="G497" i="1"/>
  <c r="H505" i="1"/>
  <c r="G507" i="1"/>
  <c r="H512" i="1"/>
  <c r="G512" i="1"/>
  <c r="G513" i="1"/>
  <c r="H521" i="1"/>
  <c r="H529" i="1"/>
  <c r="G531" i="1"/>
  <c r="H536" i="1"/>
  <c r="G536" i="1"/>
  <c r="G537" i="1"/>
  <c r="H545" i="1"/>
  <c r="G547" i="1"/>
  <c r="H552" i="1"/>
  <c r="G552" i="1"/>
  <c r="G553" i="1"/>
  <c r="G563" i="1"/>
  <c r="H568" i="1"/>
  <c r="G568" i="1"/>
  <c r="G569" i="1"/>
  <c r="G575" i="1"/>
  <c r="H580" i="1"/>
  <c r="G580" i="1"/>
  <c r="G581" i="1"/>
  <c r="H592" i="1"/>
  <c r="G592" i="1"/>
  <c r="G593" i="1"/>
  <c r="H601" i="1"/>
  <c r="G603" i="1"/>
  <c r="H608" i="1"/>
  <c r="G608" i="1"/>
  <c r="G609" i="1"/>
  <c r="H617" i="1"/>
  <c r="H624" i="1"/>
  <c r="G624" i="1"/>
  <c r="G625" i="1"/>
  <c r="G631" i="1"/>
  <c r="G641" i="1"/>
  <c r="H649" i="1"/>
  <c r="G651" i="1"/>
  <c r="H656" i="1"/>
  <c r="G656" i="1"/>
  <c r="G657" i="1"/>
  <c r="H665" i="1"/>
  <c r="G665" i="1"/>
  <c r="H668" i="1"/>
  <c r="G668" i="1"/>
  <c r="H673" i="1"/>
  <c r="G673" i="1"/>
  <c r="H676" i="1"/>
  <c r="G676" i="1"/>
  <c r="H681" i="1"/>
  <c r="G681" i="1"/>
  <c r="H684" i="1"/>
  <c r="G684" i="1"/>
  <c r="H689" i="1"/>
  <c r="G689" i="1"/>
  <c r="H692" i="1"/>
  <c r="G692" i="1"/>
  <c r="H697" i="1"/>
  <c r="G697" i="1"/>
  <c r="H700" i="1"/>
  <c r="G700" i="1"/>
  <c r="H705" i="1"/>
  <c r="G705" i="1"/>
  <c r="H708" i="1"/>
  <c r="G708" i="1"/>
  <c r="H713" i="1"/>
  <c r="G713" i="1"/>
  <c r="H716" i="1"/>
  <c r="G716" i="1"/>
  <c r="H721" i="1"/>
  <c r="G721" i="1"/>
  <c r="H724" i="1"/>
  <c r="G724" i="1"/>
  <c r="H729" i="1"/>
  <c r="G729" i="1"/>
  <c r="H741" i="1"/>
  <c r="G741" i="1"/>
  <c r="H757" i="1"/>
  <c r="G757" i="1"/>
  <c r="H773" i="1"/>
  <c r="G773" i="1"/>
  <c r="H789" i="1"/>
  <c r="G789" i="1"/>
  <c r="H996" i="1"/>
  <c r="G996" i="1"/>
  <c r="H1052" i="1"/>
  <c r="G1052" i="1"/>
  <c r="H1210" i="1"/>
  <c r="G1210" i="1"/>
  <c r="H806" i="1"/>
  <c r="G806" i="1"/>
  <c r="H822" i="1"/>
  <c r="G822" i="1"/>
  <c r="H838" i="1"/>
  <c r="G838" i="1"/>
  <c r="H1111" i="1"/>
  <c r="G1111" i="1"/>
  <c r="H1157" i="1"/>
  <c r="G1157" i="1"/>
  <c r="H1165" i="1"/>
  <c r="G1165" i="1"/>
  <c r="H1173" i="1"/>
  <c r="G1173" i="1"/>
  <c r="H1181" i="1"/>
  <c r="G1181" i="1"/>
  <c r="H1213" i="1"/>
  <c r="G1213" i="1"/>
  <c r="H1238" i="1"/>
  <c r="G1238" i="1"/>
  <c r="H1243" i="1"/>
  <c r="G1243" i="1"/>
  <c r="H1270" i="1"/>
  <c r="G1270" i="1"/>
  <c r="H1275" i="1"/>
  <c r="G1275" i="1"/>
  <c r="H1302" i="1"/>
  <c r="G1302" i="1"/>
  <c r="H1327" i="1"/>
  <c r="G1327" i="1"/>
  <c r="H1330" i="1"/>
  <c r="G1330" i="1"/>
  <c r="H1376" i="1"/>
  <c r="G1376" i="1"/>
  <c r="H1381" i="1"/>
  <c r="G1381" i="1"/>
  <c r="H1403" i="1"/>
  <c r="G1403" i="1"/>
  <c r="H1414" i="1"/>
  <c r="G1414" i="1"/>
  <c r="H1418" i="1"/>
  <c r="G1418" i="1"/>
  <c r="F153" i="4"/>
  <c r="D152" i="4"/>
  <c r="F352" i="4"/>
  <c r="D351" i="4"/>
  <c r="G310" i="9"/>
  <c r="C1183" i="1"/>
  <c r="F224" i="5"/>
  <c r="D1201" i="1"/>
  <c r="I24" i="3"/>
  <c r="D1299" i="1"/>
  <c r="D1355" i="1"/>
  <c r="F61" i="6"/>
  <c r="H802" i="1"/>
  <c r="G802" i="1"/>
  <c r="H818" i="1"/>
  <c r="G818" i="1"/>
  <c r="H834" i="1"/>
  <c r="G834" i="1"/>
  <c r="H850" i="1"/>
  <c r="G850" i="1"/>
  <c r="H995" i="1"/>
  <c r="G995" i="1"/>
  <c r="H1048" i="1"/>
  <c r="G1048" i="1"/>
  <c r="G1108" i="1"/>
  <c r="G1154" i="1"/>
  <c r="G1162" i="1"/>
  <c r="G1170" i="1"/>
  <c r="G1178" i="1"/>
  <c r="G1231" i="1"/>
  <c r="H1234" i="1"/>
  <c r="G1234" i="1"/>
  <c r="G1263" i="1"/>
  <c r="H1266" i="1"/>
  <c r="G1266" i="1"/>
  <c r="G1295" i="1"/>
  <c r="H1298" i="1"/>
  <c r="G1298" i="1"/>
  <c r="G1320" i="1"/>
  <c r="H1323" i="1"/>
  <c r="G1323" i="1"/>
  <c r="H1345" i="1"/>
  <c r="G1345" i="1"/>
  <c r="H1350" i="1"/>
  <c r="G1350" i="1"/>
  <c r="G1366" i="1"/>
  <c r="H1372" i="1"/>
  <c r="G1372" i="1"/>
  <c r="H1391" i="1"/>
  <c r="G1391" i="1"/>
  <c r="G1396" i="1"/>
  <c r="H1399" i="1"/>
  <c r="G1399" i="1"/>
  <c r="G1433" i="1"/>
  <c r="H1525" i="1"/>
  <c r="G1525" i="1"/>
  <c r="H1541" i="1"/>
  <c r="G1541" i="1"/>
  <c r="H1557" i="1"/>
  <c r="G1557" i="1"/>
  <c r="H1574" i="1"/>
  <c r="G1574" i="1"/>
  <c r="F331" i="4"/>
  <c r="D311" i="4"/>
  <c r="H478" i="1"/>
  <c r="H482" i="1"/>
  <c r="H486" i="1"/>
  <c r="H490" i="1"/>
  <c r="H494" i="1"/>
  <c r="H498" i="1"/>
  <c r="H502" i="1"/>
  <c r="H506" i="1"/>
  <c r="H510" i="1"/>
  <c r="H514" i="1"/>
  <c r="H518" i="1"/>
  <c r="H526" i="1"/>
  <c r="H530" i="1"/>
  <c r="H534" i="1"/>
  <c r="H538" i="1"/>
  <c r="H542" i="1"/>
  <c r="H546" i="1"/>
  <c r="H550" i="1"/>
  <c r="H554" i="1"/>
  <c r="H558" i="1"/>
  <c r="H562" i="1"/>
  <c r="H566" i="1"/>
  <c r="H570" i="1"/>
  <c r="H578" i="1"/>
  <c r="H582" i="1"/>
  <c r="H586" i="1"/>
  <c r="H590" i="1"/>
  <c r="H594" i="1"/>
  <c r="H598" i="1"/>
  <c r="H602" i="1"/>
  <c r="H606" i="1"/>
  <c r="H610" i="1"/>
  <c r="H614" i="1"/>
  <c r="H618" i="1"/>
  <c r="H622" i="1"/>
  <c r="H626" i="1"/>
  <c r="H638" i="1"/>
  <c r="H642" i="1"/>
  <c r="H646" i="1"/>
  <c r="H650" i="1"/>
  <c r="H654" i="1"/>
  <c r="H658" i="1"/>
  <c r="H662" i="1"/>
  <c r="H666" i="1"/>
  <c r="H670" i="1"/>
  <c r="H674" i="1"/>
  <c r="H678" i="1"/>
  <c r="H682" i="1"/>
  <c r="H686" i="1"/>
  <c r="H690" i="1"/>
  <c r="H694" i="1"/>
  <c r="H698" i="1"/>
  <c r="H702" i="1"/>
  <c r="H706" i="1"/>
  <c r="H710" i="1"/>
  <c r="H714" i="1"/>
  <c r="H718" i="1"/>
  <c r="H722" i="1"/>
  <c r="H726" i="1"/>
  <c r="H730" i="1"/>
  <c r="G732" i="1"/>
  <c r="H734" i="1"/>
  <c r="G736" i="1"/>
  <c r="H738" i="1"/>
  <c r="G740" i="1"/>
  <c r="H742" i="1"/>
  <c r="G744" i="1"/>
  <c r="H746" i="1"/>
  <c r="G748" i="1"/>
  <c r="H750" i="1"/>
  <c r="G752" i="1"/>
  <c r="H754" i="1"/>
  <c r="G756" i="1"/>
  <c r="H758" i="1"/>
  <c r="G760" i="1"/>
  <c r="H762" i="1"/>
  <c r="G764" i="1"/>
  <c r="H766" i="1"/>
  <c r="G768" i="1"/>
  <c r="H770" i="1"/>
  <c r="G772" i="1"/>
  <c r="H774" i="1"/>
  <c r="G776" i="1"/>
  <c r="H778" i="1"/>
  <c r="G780" i="1"/>
  <c r="H782" i="1"/>
  <c r="G784" i="1"/>
  <c r="H786" i="1"/>
  <c r="G788" i="1"/>
  <c r="H790" i="1"/>
  <c r="G792" i="1"/>
  <c r="H794" i="1"/>
  <c r="H798" i="1"/>
  <c r="G798" i="1"/>
  <c r="G799" i="1"/>
  <c r="H807" i="1"/>
  <c r="G809" i="1"/>
  <c r="H814" i="1"/>
  <c r="G814" i="1"/>
  <c r="G815" i="1"/>
  <c r="H823" i="1"/>
  <c r="G825" i="1"/>
  <c r="H830" i="1"/>
  <c r="G830" i="1"/>
  <c r="G831" i="1"/>
  <c r="H839" i="1"/>
  <c r="G841" i="1"/>
  <c r="H846" i="1"/>
  <c r="G846" i="1"/>
  <c r="G847" i="1"/>
  <c r="H855" i="1"/>
  <c r="H862" i="1"/>
  <c r="H871" i="1"/>
  <c r="H878" i="1"/>
  <c r="H887" i="1"/>
  <c r="H894" i="1"/>
  <c r="H903" i="1"/>
  <c r="H910" i="1"/>
  <c r="H919" i="1"/>
  <c r="H926" i="1"/>
  <c r="H935" i="1"/>
  <c r="H942" i="1"/>
  <c r="H951" i="1"/>
  <c r="G1053" i="1"/>
  <c r="H1107" i="1"/>
  <c r="G1107" i="1"/>
  <c r="H1161" i="1"/>
  <c r="G1161" i="1"/>
  <c r="H1169" i="1"/>
  <c r="G1169" i="1"/>
  <c r="H1177" i="1"/>
  <c r="G1177" i="1"/>
  <c r="H1254" i="1"/>
  <c r="G1254" i="1"/>
  <c r="H1259" i="1"/>
  <c r="G1259" i="1"/>
  <c r="H1286" i="1"/>
  <c r="G1286" i="1"/>
  <c r="H1291" i="1"/>
  <c r="G1291" i="1"/>
  <c r="H1311" i="1"/>
  <c r="G1311" i="1"/>
  <c r="H1316" i="1"/>
  <c r="G1316" i="1"/>
  <c r="G1343" i="1"/>
  <c r="H1357" i="1"/>
  <c r="G1357" i="1"/>
  <c r="H1362" i="1"/>
  <c r="G1362" i="1"/>
  <c r="G1384" i="1"/>
  <c r="H1387" i="1"/>
  <c r="G1387" i="1"/>
  <c r="H1424" i="1"/>
  <c r="G1424" i="1"/>
  <c r="H1429" i="1"/>
  <c r="G1429" i="1"/>
  <c r="H1448" i="1"/>
  <c r="G1448" i="1"/>
  <c r="J1448" i="1"/>
  <c r="H1452" i="1"/>
  <c r="G1452" i="1"/>
  <c r="J1452" i="1"/>
  <c r="H1537" i="1"/>
  <c r="G1537" i="1"/>
  <c r="H1553" i="1"/>
  <c r="G1553" i="1"/>
  <c r="H1570" i="1"/>
  <c r="G1570" i="1"/>
  <c r="F69" i="5"/>
  <c r="C1047" i="1"/>
  <c r="E118" i="5"/>
  <c r="D1096" i="1" s="1"/>
  <c r="F119" i="5"/>
  <c r="D1097" i="1"/>
  <c r="H1209" i="1"/>
  <c r="G1209" i="1"/>
  <c r="H1220" i="1"/>
  <c r="G1220" i="1"/>
  <c r="H1230" i="1"/>
  <c r="G1230" i="1"/>
  <c r="H1246" i="1"/>
  <c r="G1246" i="1"/>
  <c r="H1262" i="1"/>
  <c r="G1262" i="1"/>
  <c r="H1278" i="1"/>
  <c r="G1278" i="1"/>
  <c r="H1294" i="1"/>
  <c r="G1294" i="1"/>
  <c r="H1319" i="1"/>
  <c r="G1319" i="1"/>
  <c r="H1342" i="1"/>
  <c r="G1342" i="1"/>
  <c r="H1353" i="1"/>
  <c r="G1353" i="1"/>
  <c r="H1365" i="1"/>
  <c r="G1365" i="1"/>
  <c r="H1395" i="1"/>
  <c r="G1395" i="1"/>
  <c r="H1410" i="1"/>
  <c r="G1410" i="1"/>
  <c r="H1421" i="1"/>
  <c r="G1421" i="1"/>
  <c r="H1432" i="1"/>
  <c r="G1432" i="1"/>
  <c r="G1442" i="1"/>
  <c r="I1442" i="1" s="1"/>
  <c r="J1442" i="1"/>
  <c r="H1442" i="1"/>
  <c r="E6" i="4"/>
  <c r="F594" i="4"/>
  <c r="D593" i="4"/>
  <c r="G143" i="9"/>
  <c r="E143" i="9" s="1"/>
  <c r="B143" i="9" s="1"/>
  <c r="F603" i="4"/>
  <c r="I20" i="3"/>
  <c r="F19" i="5"/>
  <c r="C997" i="1"/>
  <c r="F135" i="5"/>
  <c r="D134" i="5"/>
  <c r="C1113" i="1"/>
  <c r="F99" i="6"/>
  <c r="E89" i="6"/>
  <c r="D1383" i="1" s="1"/>
  <c r="D1393" i="1"/>
  <c r="D6" i="7"/>
  <c r="C1438" i="1"/>
  <c r="H30" i="3"/>
  <c r="C1453" i="1"/>
  <c r="H1499" i="1"/>
  <c r="G1499"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6" i="1"/>
  <c r="H992" i="1"/>
  <c r="G994" i="1"/>
  <c r="G1051" i="1"/>
  <c r="G1055" i="1"/>
  <c r="H1099" i="1"/>
  <c r="G1099" i="1"/>
  <c r="H1101" i="1"/>
  <c r="G1101" i="1"/>
  <c r="H1103" i="1"/>
  <c r="G1103" i="1"/>
  <c r="G1106" i="1"/>
  <c r="G1110" i="1"/>
  <c r="G1156" i="1"/>
  <c r="G1160" i="1"/>
  <c r="G1164" i="1"/>
  <c r="G1168" i="1"/>
  <c r="G1172" i="1"/>
  <c r="G1176" i="1"/>
  <c r="G1180" i="1"/>
  <c r="H1223" i="1"/>
  <c r="G1223" i="1"/>
  <c r="G1239" i="1"/>
  <c r="H1242" i="1"/>
  <c r="G1242" i="1"/>
  <c r="G1255" i="1"/>
  <c r="H1258" i="1"/>
  <c r="G1258" i="1"/>
  <c r="G1271" i="1"/>
  <c r="H1274" i="1"/>
  <c r="G1274" i="1"/>
  <c r="G1287" i="1"/>
  <c r="H1290" i="1"/>
  <c r="G1290" i="1"/>
  <c r="H1301" i="1"/>
  <c r="G1301" i="1"/>
  <c r="G1312" i="1"/>
  <c r="H1315" i="1"/>
  <c r="G1315" i="1"/>
  <c r="G1328" i="1"/>
  <c r="G1335" i="1"/>
  <c r="H1338" i="1"/>
  <c r="G1338" i="1"/>
  <c r="G1346" i="1"/>
  <c r="H1349" i="1"/>
  <c r="G1349" i="1"/>
  <c r="G1358" i="1"/>
  <c r="H1361" i="1"/>
  <c r="G1361" i="1"/>
  <c r="G1377" i="1"/>
  <c r="H1380" i="1"/>
  <c r="G1380" i="1"/>
  <c r="G1392" i="1"/>
  <c r="G1404" i="1"/>
  <c r="H1407" i="1"/>
  <c r="G1407" i="1"/>
  <c r="H1417" i="1"/>
  <c r="G1417" i="1"/>
  <c r="G1425" i="1"/>
  <c r="H1428" i="1"/>
  <c r="G1428" i="1"/>
  <c r="G1440" i="1"/>
  <c r="J1440" i="1"/>
  <c r="H1440" i="1"/>
  <c r="H1446" i="1"/>
  <c r="G1446" i="1"/>
  <c r="J1446" i="1"/>
  <c r="H1450" i="1"/>
  <c r="G1450" i="1"/>
  <c r="J1450" i="1"/>
  <c r="J1460" i="1"/>
  <c r="I1462" i="1"/>
  <c r="I1464" i="1"/>
  <c r="I1466" i="1"/>
  <c r="I1468" i="1"/>
  <c r="H1470" i="1"/>
  <c r="G1470" i="1"/>
  <c r="I1472" i="1"/>
  <c r="I1474" i="1"/>
  <c r="H1476" i="1"/>
  <c r="G1476" i="1"/>
  <c r="J1476" i="1"/>
  <c r="H1480" i="1"/>
  <c r="G1500" i="1"/>
  <c r="G1504" i="1"/>
  <c r="G1508" i="1"/>
  <c r="G1512" i="1"/>
  <c r="G1516" i="1"/>
  <c r="H1578" i="1"/>
  <c r="G1578" i="1"/>
  <c r="F62" i="4"/>
  <c r="D50" i="4"/>
  <c r="F216" i="4"/>
  <c r="D215" i="4"/>
  <c r="E363" i="4"/>
  <c r="F364" i="4"/>
  <c r="F455" i="4"/>
  <c r="E421" i="4"/>
  <c r="F484" i="4"/>
  <c r="F13" i="5"/>
  <c r="D12" i="5"/>
  <c r="C991" i="1"/>
  <c r="F41" i="5"/>
  <c r="C1019" i="1"/>
  <c r="E237" i="5"/>
  <c r="D1215" i="1"/>
  <c r="H1219" i="1"/>
  <c r="G1219" i="1"/>
  <c r="F245" i="5"/>
  <c r="F250" i="5"/>
  <c r="C1227" i="1"/>
  <c r="D5" i="6"/>
  <c r="F10" i="6"/>
  <c r="C1304" i="1"/>
  <c r="F13" i="6"/>
  <c r="C1307" i="1"/>
  <c r="I1447" i="1"/>
  <c r="I1449" i="1"/>
  <c r="I1451" i="1"/>
  <c r="H1463" i="1"/>
  <c r="G1463" i="1"/>
  <c r="I1463" i="1" s="1"/>
  <c r="H1465" i="1"/>
  <c r="G1465" i="1"/>
  <c r="H1467" i="1"/>
  <c r="G1467" i="1"/>
  <c r="I1467" i="1" s="1"/>
  <c r="H1469" i="1"/>
  <c r="G1469" i="1"/>
  <c r="H1471" i="1"/>
  <c r="G1471" i="1"/>
  <c r="I1471" i="1" s="1"/>
  <c r="H1473" i="1"/>
  <c r="G1473" i="1"/>
  <c r="H1475" i="1"/>
  <c r="G1475" i="1"/>
  <c r="I1477" i="1"/>
  <c r="I1479" i="1"/>
  <c r="H1519" i="1"/>
  <c r="G1519" i="1"/>
  <c r="H1533" i="1"/>
  <c r="G1533" i="1"/>
  <c r="H1549" i="1"/>
  <c r="G1549" i="1"/>
  <c r="F45" i="4"/>
  <c r="D44" i="4"/>
  <c r="D133" i="4"/>
  <c r="F236" i="4"/>
  <c r="D224" i="4"/>
  <c r="F300" i="4"/>
  <c r="D299" i="4"/>
  <c r="F383" i="4"/>
  <c r="D363" i="4"/>
  <c r="F472" i="4"/>
  <c r="F79" i="5"/>
  <c r="D78" i="5"/>
  <c r="C1057" i="1"/>
  <c r="E35" i="6"/>
  <c r="F50" i="6"/>
  <c r="C1344" i="1"/>
  <c r="D35" i="6"/>
  <c r="F75" i="6"/>
  <c r="C1369" i="1"/>
  <c r="F122" i="6"/>
  <c r="C1416" i="1"/>
  <c r="F129" i="6"/>
  <c r="C1423" i="1"/>
  <c r="H1456" i="1"/>
  <c r="G1456" i="1"/>
  <c r="H1458" i="1"/>
  <c r="G1458" i="1"/>
  <c r="I1458" i="1" s="1"/>
  <c r="H1460" i="1"/>
  <c r="G1460" i="1"/>
  <c r="H1483" i="1"/>
  <c r="G1483" i="1"/>
  <c r="H1487" i="1"/>
  <c r="G1487" i="1"/>
  <c r="H1491" i="1"/>
  <c r="G1491" i="1"/>
  <c r="H1495" i="1"/>
  <c r="G1495" i="1"/>
  <c r="H1503" i="1"/>
  <c r="G1503" i="1"/>
  <c r="H1507" i="1"/>
  <c r="G1507" i="1"/>
  <c r="H1511" i="1"/>
  <c r="G1511" i="1"/>
  <c r="H1515" i="1"/>
  <c r="G1515" i="1"/>
  <c r="H1529" i="1"/>
  <c r="G1529" i="1"/>
  <c r="H1545" i="1"/>
  <c r="G1545" i="1"/>
  <c r="H1561" i="1"/>
  <c r="G1561" i="1"/>
  <c r="F125" i="4"/>
  <c r="D124" i="4"/>
  <c r="F188" i="4"/>
  <c r="F202" i="4"/>
  <c r="F252" i="4"/>
  <c r="F590" i="4"/>
  <c r="D625" i="4"/>
  <c r="F632" i="4"/>
  <c r="F644" i="4"/>
  <c r="F126" i="5"/>
  <c r="C1104" i="1"/>
  <c r="D118" i="5"/>
  <c r="H307" i="9"/>
  <c r="H1521" i="1"/>
  <c r="G1521" i="1"/>
  <c r="H1565" i="1"/>
  <c r="G1565" i="1"/>
  <c r="F17" i="4"/>
  <c r="D7" i="4"/>
  <c r="F54" i="4"/>
  <c r="F120" i="4"/>
  <c r="F197" i="4"/>
  <c r="D196" i="4"/>
  <c r="F228" i="4"/>
  <c r="F264" i="4"/>
  <c r="E299" i="4"/>
  <c r="D421" i="4"/>
  <c r="D459" i="4"/>
  <c r="D515" i="4"/>
  <c r="F581" i="4"/>
  <c r="D580" i="4"/>
  <c r="E593" i="4"/>
  <c r="D587" i="1" s="1"/>
  <c r="G290" i="9"/>
  <c r="E290" i="9" s="1"/>
  <c r="B290" i="9" s="1"/>
  <c r="F149" i="5"/>
  <c r="D89" i="6"/>
  <c r="F94" i="6"/>
  <c r="G1526" i="1"/>
  <c r="G1530" i="1"/>
  <c r="G1534" i="1"/>
  <c r="G1538" i="1"/>
  <c r="G1542" i="1"/>
  <c r="G1546" i="1"/>
  <c r="G1550" i="1"/>
  <c r="G1554" i="1"/>
  <c r="G1558" i="1"/>
  <c r="G1562" i="1"/>
  <c r="H1569" i="1"/>
  <c r="G1569" i="1"/>
  <c r="H1573" i="1"/>
  <c r="G1573" i="1"/>
  <c r="H1577" i="1"/>
  <c r="G1577" i="1"/>
  <c r="F74" i="4"/>
  <c r="F106" i="4"/>
  <c r="D163" i="4"/>
  <c r="E196" i="4"/>
  <c r="D192" i="1" s="1"/>
  <c r="F244" i="4"/>
  <c r="F391" i="4"/>
  <c r="E529" i="4"/>
  <c r="D567" i="4"/>
  <c r="D528" i="4" s="1"/>
  <c r="E580" i="4"/>
  <c r="D574" i="1" s="1"/>
  <c r="F8" i="5"/>
  <c r="F52" i="5"/>
  <c r="G307" i="9"/>
  <c r="D176" i="5"/>
  <c r="E206" i="5"/>
  <c r="F115" i="6"/>
  <c r="D114" i="6"/>
  <c r="D42" i="8"/>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92" i="9"/>
  <c r="E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9" i="9"/>
  <c r="E189" i="9" s="1"/>
  <c r="B189" i="9" s="1"/>
  <c r="G166" i="9"/>
  <c r="E166" i="9" s="1"/>
  <c r="B166" i="9" s="1"/>
  <c r="H165" i="9"/>
  <c r="E165" i="9" s="1"/>
  <c r="B165" i="9" s="1"/>
  <c r="G279" i="9"/>
  <c r="E279" i="9" s="1"/>
  <c r="B279" i="9" s="1"/>
  <c r="G164" i="9"/>
  <c r="E164" i="9" s="1"/>
  <c r="B164" i="9" s="1"/>
  <c r="G162" i="9"/>
  <c r="E162" i="9" s="1"/>
  <c r="B162" i="9" s="1"/>
  <c r="G190" i="9"/>
  <c r="E190" i="9" s="1"/>
  <c r="B190" i="9" s="1"/>
  <c r="B26" i="9"/>
  <c r="B34" i="9"/>
  <c r="B42" i="9"/>
  <c r="B50" i="9"/>
  <c r="B58" i="9"/>
  <c r="B66" i="9"/>
  <c r="B74" i="9"/>
  <c r="G163" i="9"/>
  <c r="E163" i="9" s="1"/>
  <c r="B163" i="9" s="1"/>
  <c r="E309" i="9"/>
  <c r="B309" i="9" s="1"/>
  <c r="B93" i="9"/>
  <c r="G161" i="9"/>
  <c r="E161" i="9" s="1"/>
  <c r="B161" i="9" s="1"/>
  <c r="B97" i="9"/>
  <c r="B101" i="9"/>
  <c r="B105" i="9"/>
  <c r="B109" i="9"/>
  <c r="B113" i="9"/>
  <c r="B117" i="9"/>
  <c r="B121" i="9"/>
  <c r="B125" i="9"/>
  <c r="B129" i="9"/>
  <c r="B133" i="9"/>
  <c r="B137" i="9"/>
  <c r="B141" i="9"/>
  <c r="E81" i="9"/>
  <c r="B81" i="9" s="1"/>
  <c r="E89" i="9"/>
  <c r="B89" i="9" s="1"/>
  <c r="B94" i="9"/>
  <c r="B98" i="9"/>
  <c r="B102" i="9"/>
  <c r="B106" i="9"/>
  <c r="B110" i="9"/>
  <c r="B114" i="9"/>
  <c r="B118" i="9"/>
  <c r="B122" i="9"/>
  <c r="B126" i="9"/>
  <c r="B130" i="9"/>
  <c r="B134" i="9"/>
  <c r="B138" i="9"/>
  <c r="B142" i="9"/>
  <c r="B242" i="9"/>
  <c r="B262" i="9"/>
  <c r="B270" i="9"/>
  <c r="F277" i="9"/>
  <c r="B295" i="9"/>
  <c r="B220" i="9"/>
  <c r="B228" i="9"/>
  <c r="B236" i="9"/>
  <c r="B244" i="9"/>
  <c r="B252" i="9"/>
  <c r="B260" i="9"/>
  <c r="B268" i="9"/>
  <c r="I29" i="3" l="1"/>
  <c r="I30" i="3"/>
  <c r="I1455" i="1"/>
  <c r="I27" i="3"/>
  <c r="D1408" i="1"/>
  <c r="D237" i="5"/>
  <c r="F237" i="5" s="1"/>
  <c r="F643" i="4"/>
  <c r="C637" i="1"/>
  <c r="C522" i="1"/>
  <c r="D636" i="4"/>
  <c r="H310" i="9"/>
  <c r="E310" i="9" s="1"/>
  <c r="B310" i="9" s="1"/>
  <c r="D1183" i="1"/>
  <c r="F163" i="4"/>
  <c r="C159" i="1"/>
  <c r="F580" i="4"/>
  <c r="C574" i="1"/>
  <c r="F78" i="5"/>
  <c r="C1056" i="1"/>
  <c r="H22" i="3"/>
  <c r="C1153" i="1"/>
  <c r="F133" i="4"/>
  <c r="C129" i="1"/>
  <c r="H1307" i="1"/>
  <c r="G1307" i="1"/>
  <c r="H1215" i="1"/>
  <c r="G1215" i="1"/>
  <c r="F215" i="4"/>
  <c r="C211" i="1"/>
  <c r="D5" i="7"/>
  <c r="C1437" i="1"/>
  <c r="G1113" i="1"/>
  <c r="H1113" i="1"/>
  <c r="H1047" i="1"/>
  <c r="G1047" i="1"/>
  <c r="H1355" i="1"/>
  <c r="G1355" i="1"/>
  <c r="H1201" i="1"/>
  <c r="G1201" i="1"/>
  <c r="K1450" i="9"/>
  <c r="G313" i="9"/>
  <c r="E313" i="9" s="1"/>
  <c r="B313" i="9" s="1"/>
  <c r="C1517" i="1"/>
  <c r="I34" i="3"/>
  <c r="E528" i="4"/>
  <c r="D523" i="1"/>
  <c r="D420" i="4"/>
  <c r="F421" i="4"/>
  <c r="C415" i="1"/>
  <c r="D6" i="4"/>
  <c r="F7" i="4"/>
  <c r="C3" i="1"/>
  <c r="E350" i="4"/>
  <c r="D358" i="1"/>
  <c r="H1438" i="1"/>
  <c r="G1438" i="1"/>
  <c r="G997" i="1"/>
  <c r="H997" i="1"/>
  <c r="I16" i="3"/>
  <c r="D2" i="1"/>
  <c r="F311" i="4"/>
  <c r="C306" i="1"/>
  <c r="F206" i="5"/>
  <c r="D350" i="4"/>
  <c r="F351" i="4"/>
  <c r="C346" i="1"/>
  <c r="B192" i="9"/>
  <c r="G312" i="9"/>
  <c r="E312" i="9" s="1"/>
  <c r="E298" i="4"/>
  <c r="E412" i="4" s="1"/>
  <c r="D294" i="1"/>
  <c r="F118" i="5"/>
  <c r="C1096" i="1"/>
  <c r="H1423" i="1"/>
  <c r="G1423" i="1"/>
  <c r="H1369" i="1"/>
  <c r="G1369" i="1"/>
  <c r="D298" i="4"/>
  <c r="F299" i="4"/>
  <c r="C294" i="1"/>
  <c r="G317" i="9"/>
  <c r="E317" i="9" s="1"/>
  <c r="H24" i="3"/>
  <c r="C1299" i="1"/>
  <c r="D141" i="6"/>
  <c r="F5" i="6"/>
  <c r="H1222" i="1"/>
  <c r="G1222" i="1"/>
  <c r="H991" i="1"/>
  <c r="G991" i="1"/>
  <c r="E420" i="4"/>
  <c r="D415" i="1"/>
  <c r="H27" i="3"/>
  <c r="C1408" i="1"/>
  <c r="F114" i="6"/>
  <c r="E307" i="9"/>
  <c r="B307" i="9" s="1"/>
  <c r="F515" i="4"/>
  <c r="C509" i="1"/>
  <c r="H1104" i="1"/>
  <c r="G1104" i="1"/>
  <c r="F625" i="4"/>
  <c r="C619" i="1"/>
  <c r="I25" i="3"/>
  <c r="D1329" i="1"/>
  <c r="F44" i="4"/>
  <c r="C40" i="1"/>
  <c r="I1473" i="1"/>
  <c r="I1465" i="1"/>
  <c r="H1227" i="1"/>
  <c r="G1227" i="1"/>
  <c r="I23" i="3"/>
  <c r="D1214" i="1"/>
  <c r="D7" i="5"/>
  <c r="C990" i="1"/>
  <c r="F12" i="5"/>
  <c r="I1446" i="1"/>
  <c r="I1440" i="1"/>
  <c r="H1453" i="1"/>
  <c r="G1453" i="1"/>
  <c r="H1393" i="1"/>
  <c r="G1393" i="1"/>
  <c r="F134" i="5"/>
  <c r="C1112" i="1"/>
  <c r="F593" i="4"/>
  <c r="C587" i="1"/>
  <c r="H1097" i="1"/>
  <c r="G1097" i="1"/>
  <c r="D68" i="5"/>
  <c r="I1448" i="1"/>
  <c r="H21" i="9"/>
  <c r="D151" i="4"/>
  <c r="G21" i="9"/>
  <c r="F152" i="4"/>
  <c r="C148" i="1"/>
  <c r="E151" i="4"/>
  <c r="F89" i="6"/>
  <c r="C1383" i="1"/>
  <c r="C192" i="1"/>
  <c r="F196" i="4"/>
  <c r="H1344" i="1"/>
  <c r="G1344" i="1"/>
  <c r="E68" i="5"/>
  <c r="F567" i="4"/>
  <c r="C561" i="1"/>
  <c r="F459" i="4"/>
  <c r="C453" i="1"/>
  <c r="E176" i="5"/>
  <c r="F176" i="5" s="1"/>
  <c r="F124" i="4"/>
  <c r="C120" i="1"/>
  <c r="I1460" i="1"/>
  <c r="I1456" i="1"/>
  <c r="H1416" i="1"/>
  <c r="G1416" i="1"/>
  <c r="F35" i="6"/>
  <c r="H25" i="3"/>
  <c r="C1329" i="1"/>
  <c r="G1057" i="1"/>
  <c r="H1057" i="1"/>
  <c r="F363" i="4"/>
  <c r="C358" i="1"/>
  <c r="F224" i="4"/>
  <c r="C220" i="1"/>
  <c r="H1304" i="1"/>
  <c r="G1304" i="1"/>
  <c r="G1019" i="1"/>
  <c r="H1019" i="1"/>
  <c r="F50" i="4"/>
  <c r="C46" i="1"/>
  <c r="I1476" i="1"/>
  <c r="I1450" i="1"/>
  <c r="I1452" i="1"/>
  <c r="E141" i="6"/>
  <c r="H1183" i="1"/>
  <c r="G1183" i="1"/>
  <c r="F529" i="4"/>
  <c r="I1444" i="1"/>
  <c r="C1214" i="1" l="1"/>
  <c r="H23" i="3"/>
  <c r="D175" i="5"/>
  <c r="C1152" i="1" s="1"/>
  <c r="G637" i="1"/>
  <c r="H637" i="1"/>
  <c r="E639" i="4"/>
  <c r="D407" i="1"/>
  <c r="I17" i="3"/>
  <c r="E289" i="4"/>
  <c r="D147" i="1"/>
  <c r="E316" i="9"/>
  <c r="B317" i="9"/>
  <c r="H1096" i="1"/>
  <c r="G1096" i="1"/>
  <c r="F350" i="4"/>
  <c r="D408" i="4"/>
  <c r="C345" i="1"/>
  <c r="E636" i="4"/>
  <c r="D630" i="1" s="1"/>
  <c r="D522" i="1"/>
  <c r="G522" i="1" s="1"/>
  <c r="H159" i="1"/>
  <c r="G159" i="1"/>
  <c r="H1383" i="1"/>
  <c r="G1383" i="1"/>
  <c r="G294" i="1"/>
  <c r="H294" i="1"/>
  <c r="H522" i="1"/>
  <c r="G220" i="1"/>
  <c r="H220" i="1"/>
  <c r="H453" i="1"/>
  <c r="G453" i="1"/>
  <c r="I21" i="3"/>
  <c r="D1046" i="1"/>
  <c r="E6" i="5"/>
  <c r="G192" i="1"/>
  <c r="H192" i="1"/>
  <c r="H148" i="1"/>
  <c r="G148" i="1"/>
  <c r="H990" i="1"/>
  <c r="G990" i="1"/>
  <c r="H40" i="1"/>
  <c r="G40" i="1"/>
  <c r="H619" i="1"/>
  <c r="G619" i="1"/>
  <c r="H509" i="1"/>
  <c r="G509" i="1"/>
  <c r="H1408" i="1"/>
  <c r="G1408" i="1"/>
  <c r="E311" i="9"/>
  <c r="B312" i="9"/>
  <c r="H415" i="1"/>
  <c r="G415" i="1"/>
  <c r="H211" i="1"/>
  <c r="G211" i="1"/>
  <c r="H1056" i="1"/>
  <c r="G1056" i="1"/>
  <c r="F636" i="4"/>
  <c r="C630" i="1"/>
  <c r="H120" i="1"/>
  <c r="G120" i="1"/>
  <c r="H587" i="1"/>
  <c r="G587" i="1"/>
  <c r="F7" i="5"/>
  <c r="D6" i="5"/>
  <c r="H20" i="3"/>
  <c r="C985" i="1"/>
  <c r="F141" i="6"/>
  <c r="H28" i="3"/>
  <c r="C1435" i="1"/>
  <c r="E408" i="4"/>
  <c r="D403" i="1" s="1"/>
  <c r="D345" i="1"/>
  <c r="H3" i="1"/>
  <c r="G3" i="1"/>
  <c r="I28" i="3"/>
  <c r="D1435" i="1"/>
  <c r="H46" i="1"/>
  <c r="G46" i="1"/>
  <c r="H358" i="1"/>
  <c r="G358" i="1"/>
  <c r="H1329" i="1"/>
  <c r="G1329" i="1"/>
  <c r="H561" i="1"/>
  <c r="G561" i="1"/>
  <c r="E21" i="9"/>
  <c r="H21" i="3"/>
  <c r="C1046" i="1"/>
  <c r="F68" i="5"/>
  <c r="H1299" i="1"/>
  <c r="G1299" i="1"/>
  <c r="G346" i="1"/>
  <c r="H346" i="1"/>
  <c r="H306" i="1"/>
  <c r="G306" i="1"/>
  <c r="H1214" i="1"/>
  <c r="G1214" i="1"/>
  <c r="F420" i="4"/>
  <c r="D635" i="4"/>
  <c r="C414" i="1"/>
  <c r="H1517" i="1"/>
  <c r="G1517" i="1"/>
  <c r="H11" i="3"/>
  <c r="H1437" i="1"/>
  <c r="G1437" i="1"/>
  <c r="H129" i="1"/>
  <c r="G129" i="1"/>
  <c r="H574" i="1"/>
  <c r="G574" i="1"/>
  <c r="F528" i="4"/>
  <c r="I22" i="3"/>
  <c r="E175" i="5"/>
  <c r="D1152" i="1" s="1"/>
  <c r="D1153" i="1"/>
  <c r="G1153" i="1" s="1"/>
  <c r="H19" i="9"/>
  <c r="E19" i="9" s="1"/>
  <c r="B19" i="9" s="1"/>
  <c r="H17" i="3"/>
  <c r="F151" i="4"/>
  <c r="D289" i="4"/>
  <c r="C147" i="1"/>
  <c r="G1112" i="1"/>
  <c r="H1112" i="1"/>
  <c r="E635" i="4"/>
  <c r="D629" i="1" s="1"/>
  <c r="D414" i="1"/>
  <c r="D407" i="4"/>
  <c r="F298" i="4"/>
  <c r="C293" i="1"/>
  <c r="E407" i="4"/>
  <c r="D402" i="1" s="1"/>
  <c r="D293" i="1"/>
  <c r="D412" i="4"/>
  <c r="F6" i="4"/>
  <c r="H16" i="3"/>
  <c r="C2" i="1"/>
  <c r="G523" i="1"/>
  <c r="H523" i="1"/>
  <c r="G315" i="9"/>
  <c r="E315" i="9" s="1"/>
  <c r="H29" i="3"/>
  <c r="C1436" i="1"/>
  <c r="F175" i="5" l="1"/>
  <c r="H2" i="1"/>
  <c r="G2" i="1"/>
  <c r="D639" i="4"/>
  <c r="F412" i="4"/>
  <c r="C407" i="1"/>
  <c r="H293" i="1"/>
  <c r="G293" i="1"/>
  <c r="D291" i="4"/>
  <c r="F289" i="4"/>
  <c r="D413" i="4"/>
  <c r="C285" i="1"/>
  <c r="B21" i="9"/>
  <c r="H1153" i="1"/>
  <c r="H985" i="1"/>
  <c r="G985" i="1"/>
  <c r="H278" i="9"/>
  <c r="D984" i="1"/>
  <c r="F408" i="4"/>
  <c r="C403" i="1"/>
  <c r="B315" i="9"/>
  <c r="E314" i="9"/>
  <c r="I10" i="3" s="1"/>
  <c r="D290" i="4"/>
  <c r="H414" i="1"/>
  <c r="G414" i="1"/>
  <c r="H1435" i="1"/>
  <c r="G1435" i="1"/>
  <c r="F407" i="4"/>
  <c r="C402" i="1"/>
  <c r="N3" i="9"/>
  <c r="I11" i="3"/>
  <c r="F635" i="4"/>
  <c r="C629" i="1"/>
  <c r="H1046" i="1"/>
  <c r="G1046" i="1"/>
  <c r="G284" i="9"/>
  <c r="E284" i="9" s="1"/>
  <c r="B284" i="9" s="1"/>
  <c r="G278" i="9"/>
  <c r="C984" i="1"/>
  <c r="F6" i="5"/>
  <c r="H630" i="1"/>
  <c r="G630" i="1"/>
  <c r="H1436" i="1"/>
  <c r="G1436" i="1"/>
  <c r="H147" i="1"/>
  <c r="G147" i="1"/>
  <c r="H9" i="3"/>
  <c r="H1152" i="1"/>
  <c r="G1152" i="1"/>
  <c r="G345" i="1"/>
  <c r="H345" i="1"/>
  <c r="E413" i="4"/>
  <c r="E291" i="4"/>
  <c r="D287" i="1" s="1"/>
  <c r="D285" i="1"/>
  <c r="E290" i="4"/>
  <c r="D286" i="1" s="1"/>
  <c r="D633" i="1"/>
  <c r="E278" i="9" l="1"/>
  <c r="B278" i="9" s="1"/>
  <c r="H8" i="3"/>
  <c r="H984" i="1"/>
  <c r="G984" i="1"/>
  <c r="D640" i="4"/>
  <c r="F413" i="4"/>
  <c r="D415" i="4"/>
  <c r="C408" i="1"/>
  <c r="D414" i="4"/>
  <c r="H629" i="1"/>
  <c r="G629" i="1"/>
  <c r="H402" i="1"/>
  <c r="G402" i="1"/>
  <c r="H407" i="1"/>
  <c r="G407" i="1"/>
  <c r="K3" i="9"/>
  <c r="I9" i="3"/>
  <c r="F290" i="4"/>
  <c r="C286" i="1"/>
  <c r="H285" i="1"/>
  <c r="G285" i="1"/>
  <c r="D641" i="4"/>
  <c r="F639" i="4"/>
  <c r="C633" i="1"/>
  <c r="E640" i="4"/>
  <c r="E415" i="4"/>
  <c r="D410" i="1" s="1"/>
  <c r="D408" i="1"/>
  <c r="E414" i="4"/>
  <c r="D409" i="1" s="1"/>
  <c r="H403" i="1"/>
  <c r="G403" i="1"/>
  <c r="F291" i="4"/>
  <c r="C287" i="1"/>
  <c r="E277" i="9" l="1"/>
  <c r="I8" i="3" s="1"/>
  <c r="H287" i="1"/>
  <c r="G287" i="1"/>
  <c r="H633" i="1"/>
  <c r="G633" i="1"/>
  <c r="C635" i="1"/>
  <c r="H408" i="1"/>
  <c r="G408" i="1"/>
  <c r="E642" i="4"/>
  <c r="D634" i="1"/>
  <c r="E641" i="4"/>
  <c r="F415" i="4"/>
  <c r="C410" i="1"/>
  <c r="M3" i="9"/>
  <c r="G286" i="1"/>
  <c r="H286" i="1"/>
  <c r="F414" i="4"/>
  <c r="C409" i="1"/>
  <c r="D642" i="4"/>
  <c r="F640" i="4"/>
  <c r="C634" i="1"/>
  <c r="H634" i="1" l="1"/>
  <c r="G634" i="1"/>
  <c r="E645" i="4"/>
  <c r="G276" i="9" s="1"/>
  <c r="E276" i="9" s="1"/>
  <c r="B276" i="9" s="1"/>
  <c r="D635" i="1"/>
  <c r="H635" i="1" s="1"/>
  <c r="D646" i="4"/>
  <c r="F642" i="4"/>
  <c r="C636" i="1"/>
  <c r="H410" i="1"/>
  <c r="G410" i="1"/>
  <c r="E646" i="4"/>
  <c r="D636" i="1"/>
  <c r="F641" i="4"/>
  <c r="H409" i="1"/>
  <c r="G409" i="1"/>
  <c r="D645" i="4"/>
  <c r="G635" i="1" l="1"/>
  <c r="H7" i="3"/>
  <c r="H19" i="3"/>
  <c r="F646" i="4"/>
  <c r="C640" i="1"/>
  <c r="I18" i="3"/>
  <c r="D639" i="1"/>
  <c r="I19" i="3"/>
  <c r="D640" i="1"/>
  <c r="H18" i="3"/>
  <c r="F645" i="4"/>
  <c r="C639" i="1"/>
  <c r="H636" i="1"/>
  <c r="G636" i="1"/>
  <c r="H639" i="1" l="1"/>
  <c r="G639" i="1"/>
  <c r="H640" i="1"/>
  <c r="G640" i="1"/>
  <c r="J3" i="9"/>
  <c r="G274" i="9" l="1"/>
  <c r="M272" i="9"/>
  <c r="H274" i="9"/>
  <c r="L272" i="9"/>
  <c r="F272" i="9" s="1"/>
  <c r="H18" i="9"/>
  <c r="G18" i="9"/>
  <c r="K12" i="9"/>
  <c r="J9" i="9"/>
  <c r="I6" i="9"/>
  <c r="H15" i="9"/>
  <c r="L16" i="9"/>
  <c r="J13" i="9"/>
  <c r="G17" i="9"/>
  <c r="J17" i="9"/>
  <c r="J12" i="9"/>
  <c r="K7" i="9"/>
  <c r="I12" i="9"/>
  <c r="J7" i="9"/>
  <c r="J10" i="9"/>
  <c r="K5" i="9"/>
  <c r="M16" i="9"/>
  <c r="I17" i="9"/>
  <c r="H16" i="9"/>
  <c r="K11" i="9"/>
  <c r="I5" i="9"/>
  <c r="J11" i="9"/>
  <c r="K6" i="9"/>
  <c r="K9" i="9"/>
  <c r="H17" i="9"/>
  <c r="M15" i="9"/>
  <c r="I8" i="9"/>
  <c r="I11" i="9"/>
  <c r="J6" i="9"/>
  <c r="K8" i="9"/>
  <c r="L15" i="9"/>
  <c r="G16" i="9"/>
  <c r="G15" i="9"/>
  <c r="I9" i="9"/>
  <c r="K10" i="9"/>
  <c r="K13" i="9"/>
  <c r="I7" i="9"/>
  <c r="J5" i="9"/>
  <c r="I13" i="9"/>
  <c r="J8" i="9"/>
  <c r="E18" i="9" l="1"/>
  <c r="B18" i="9" s="1"/>
  <c r="E16" i="9"/>
  <c r="E12" i="9"/>
  <c r="B12" i="9" s="1"/>
  <c r="E11" i="9"/>
  <c r="B11" i="9" s="1"/>
  <c r="E9" i="9"/>
  <c r="B9" i="9" s="1"/>
  <c r="E7" i="9"/>
  <c r="B7" i="9" s="1"/>
  <c r="E15" i="9"/>
  <c r="E274" i="9"/>
  <c r="B274" i="9" s="1"/>
  <c r="E5" i="9"/>
  <c r="B272" i="9"/>
  <c r="F20" i="9"/>
  <c r="E13" i="9"/>
  <c r="B13" i="9" s="1"/>
  <c r="F15" i="9"/>
  <c r="E8" i="9"/>
  <c r="B8" i="9" s="1"/>
  <c r="E10" i="9"/>
  <c r="B10" i="9" s="1"/>
  <c r="F16" i="9"/>
  <c r="E17" i="9"/>
  <c r="B17" i="9" s="1"/>
  <c r="E6" i="9"/>
  <c r="B6" i="9" s="1"/>
  <c r="E20" i="9"/>
  <c r="I7" i="3" s="1"/>
  <c r="B16" i="9" l="1"/>
  <c r="F14" i="9"/>
  <c r="F3" i="9" s="1"/>
  <c r="E4" i="9"/>
  <c r="B5" i="9"/>
  <c r="B15"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<sst xmlns="http://schemas.openxmlformats.org/spreadsheetml/2006/main" count="4369" uniqueCount="3421">
  <si>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</si>
  <si>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</si>
  <si>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</si>
  <si>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</si>
  <si>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</si>
  <si>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</si>
  <si>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</si>
  <si>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</si>
  <si>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</si>
  <si>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</si>
  <si>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</si>
  <si>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</si>
  <si>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</si>
  <si>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</si>
  <si>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</si>
  <si>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</si>
  <si>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</si>
  <si>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</si>
  <si>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</si>
  <si>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</si>
  <si>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</si>
  <si>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</si>
  <si>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</si>
  <si>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</si>
  <si>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</si>
  <si>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</si>
  <si>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</si>
  <si>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</si>
  <si>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</si>
  <si>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</si>
  <si>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</si>
  <si>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ZAGREB</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</si>
  <si>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</si>
  <si>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</si>
  <si>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</si>
  <si>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</si>
  <si>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</si>
  <si>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</si>
  <si>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</si>
  <si>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</si>
  <si>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</si>
  <si>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</si>
  <si>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</si>
  <si>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</si>
  <si>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</si>
  <si>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</si>
  <si>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</si>
  <si>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</si>
  <si>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</si>
  <si>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24512 - GRAD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</si>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</sst>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1786760821.6499999</v>
      </c>
      <c r="D2" s="6">
        <f>'PR-RAS'!E6</f>
        <v>2157866645.6100001</v>
      </c>
      <c r="E2" s="6">
        <v>0</v>
      </c>
      <c r="F2" s="6">
        <v>0</v>
      </c>
      <c r="G2" s="7">
        <f t="shared" ref="G2:G264" si="0">(B2/1000)*(C2*1+D2*2)</f>
        <v>6102494.1128700003</v>
      </c>
      <c r="H2" s="7">
        <f t="shared" ref="H2:H264" si="1">ABS(C2-ROUND(C2,0))+ABS(D2-ROUND(D2,0))</f>
        <v>0.74000000953674316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889849100.95999992</v>
      </c>
      <c r="D3" s="1">
        <f>'PR-RAS'!E7</f>
        <v>1064521054.3</v>
      </c>
      <c r="E3" s="1">
        <v>0</v>
      </c>
      <c r="F3" s="1">
        <v>0</v>
      </c>
      <c r="G3" s="2">
        <f t="shared" si="0"/>
        <v>6037782.4191199997</v>
      </c>
      <c r="H3" s="2">
        <f t="shared" si="1"/>
        <v>0.34000003337860107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831111068.74000001</v>
      </c>
      <c r="D4" s="1">
        <f>'PR-RAS'!E8</f>
        <v>1004295089.39</v>
      </c>
      <c r="E4" s="1">
        <v>0</v>
      </c>
      <c r="F4" s="1">
        <v>0</v>
      </c>
      <c r="G4" s="2">
        <f t="shared" si="0"/>
        <v>8519103.7425599992</v>
      </c>
      <c r="H4" s="2">
        <f t="shared" si="1"/>
        <v>0.64999997615814209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692006922.77999997</v>
      </c>
      <c r="D5" s="1">
        <f>'PR-RAS'!E9</f>
        <v>850379494.55999994</v>
      </c>
      <c r="E5" s="1">
        <v>0</v>
      </c>
      <c r="F5" s="1">
        <v>0</v>
      </c>
      <c r="G5" s="2">
        <f t="shared" si="0"/>
        <v>9571063.6475999989</v>
      </c>
      <c r="H5" s="2">
        <f t="shared" si="1"/>
        <v>0.66000008583068848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65470892.710000001</v>
      </c>
      <c r="D6" s="1">
        <f>'PR-RAS'!E10</f>
        <v>68598439.150000006</v>
      </c>
      <c r="E6" s="1">
        <v>0</v>
      </c>
      <c r="F6" s="1">
        <v>0</v>
      </c>
      <c r="G6" s="2">
        <f t="shared" si="0"/>
        <v>1013338.8550500001</v>
      </c>
      <c r="H6" s="2">
        <f t="shared" si="1"/>
        <v>0.44000000506639481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23002414.260000002</v>
      </c>
      <c r="D7" s="1">
        <f>'PR-RAS'!E11</f>
        <v>26475301.879999999</v>
      </c>
      <c r="E7" s="1">
        <v>0</v>
      </c>
      <c r="F7" s="1">
        <v>0</v>
      </c>
      <c r="G7" s="2">
        <f t="shared" si="0"/>
        <v>455718.10811999999</v>
      </c>
      <c r="H7" s="2">
        <f t="shared" si="1"/>
        <v>0.38000000268220901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111305778.17</v>
      </c>
      <c r="D8" s="1">
        <f>'PR-RAS'!E12</f>
        <v>125435321.89</v>
      </c>
      <c r="E8" s="1">
        <v>0</v>
      </c>
      <c r="F8" s="1">
        <v>0</v>
      </c>
      <c r="G8" s="2">
        <f t="shared" si="0"/>
        <v>2535234.95365</v>
      </c>
      <c r="H8" s="2">
        <f t="shared" si="1"/>
        <v>0.2800000011920929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13203032.380000001</v>
      </c>
      <c r="D9" s="1">
        <f>'PR-RAS'!E13</f>
        <v>15328773.310000001</v>
      </c>
      <c r="E9" s="1">
        <v>0</v>
      </c>
      <c r="F9" s="1">
        <v>0</v>
      </c>
      <c r="G9" s="2">
        <f t="shared" si="0"/>
        <v>350884.63199999998</v>
      </c>
      <c r="H9" s="2">
        <f t="shared" si="1"/>
        <v>0.69000000134110451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590391.44999999995</v>
      </c>
      <c r="E10" s="1">
        <v>0</v>
      </c>
      <c r="F10" s="1">
        <v>0</v>
      </c>
      <c r="G10" s="2">
        <f t="shared" si="0"/>
        <v>10627.046099999998</v>
      </c>
      <c r="H10" s="2">
        <f t="shared" si="1"/>
        <v>0.44999999995343387</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73877971.560000002</v>
      </c>
      <c r="D11" s="1">
        <f>'PR-RAS'!E15</f>
        <v>82512632.849999994</v>
      </c>
      <c r="E11" s="1">
        <v>0</v>
      </c>
      <c r="F11" s="1">
        <v>0</v>
      </c>
      <c r="G11" s="2">
        <f t="shared" si="0"/>
        <v>2389032.3725999999</v>
      </c>
      <c r="H11" s="2">
        <f t="shared" si="1"/>
        <v>0.59000000357627869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47861677.549999997</v>
      </c>
      <c r="D19" s="1">
        <f>'PR-RAS'!E23</f>
        <v>48436474.030000001</v>
      </c>
      <c r="E19" s="1">
        <v>0</v>
      </c>
      <c r="F19" s="1">
        <v>0</v>
      </c>
      <c r="G19" s="2">
        <f t="shared" si="0"/>
        <v>2605223.2609800003</v>
      </c>
      <c r="H19" s="2">
        <f t="shared" si="1"/>
        <v>0.48000000417232513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77412.11</v>
      </c>
      <c r="D20" s="1">
        <f>'PR-RAS'!E24</f>
        <v>78451.67</v>
      </c>
      <c r="E20" s="1">
        <v>0</v>
      </c>
      <c r="F20" s="1">
        <v>0</v>
      </c>
      <c r="G20" s="2">
        <f t="shared" si="0"/>
        <v>4451.9935500000001</v>
      </c>
      <c r="H20" s="2">
        <f t="shared" si="1"/>
        <v>0.44000000000232831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545868.79</v>
      </c>
      <c r="D21" s="1">
        <f>'PR-RAS'!E25</f>
        <v>432388.04</v>
      </c>
      <c r="E21" s="1">
        <v>0</v>
      </c>
      <c r="F21" s="1">
        <v>0</v>
      </c>
      <c r="G21" s="2">
        <f t="shared" si="0"/>
        <v>28212.897400000002</v>
      </c>
      <c r="H21" s="2">
        <f t="shared" si="1"/>
        <v>0.24999999994179234</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47238396.649999999</v>
      </c>
      <c r="D23" s="1">
        <f>'PR-RAS'!E27</f>
        <v>47925634.32</v>
      </c>
      <c r="E23" s="1">
        <v>0</v>
      </c>
      <c r="F23" s="1">
        <v>0</v>
      </c>
      <c r="G23" s="2">
        <f t="shared" si="0"/>
        <v>3147972.6363799996</v>
      </c>
      <c r="H23" s="2">
        <f t="shared" si="1"/>
        <v>0.67000000178813934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10876354.670000002</v>
      </c>
      <c r="D25" s="1">
        <f>'PR-RAS'!E29</f>
        <v>11789490.879999999</v>
      </c>
      <c r="E25" s="1">
        <v>0</v>
      </c>
      <c r="F25" s="1">
        <v>0</v>
      </c>
      <c r="G25" s="2">
        <f t="shared" si="0"/>
        <v>826928.07432000001</v>
      </c>
      <c r="H25" s="2">
        <f t="shared" si="1"/>
        <v>0.44999999925494194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66729.83</v>
      </c>
      <c r="D27" s="1">
        <f>'PR-RAS'!E31</f>
        <v>58408.33</v>
      </c>
      <c r="E27" s="1">
        <v>0</v>
      </c>
      <c r="F27" s="1">
        <v>0</v>
      </c>
      <c r="G27" s="2">
        <f t="shared" si="0"/>
        <v>4772.2087399999991</v>
      </c>
      <c r="H27" s="2">
        <f t="shared" si="1"/>
        <v>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10794905.880000001</v>
      </c>
      <c r="D29" s="1">
        <f>'PR-RAS'!E33</f>
        <v>11708249.1</v>
      </c>
      <c r="E29" s="1">
        <v>0</v>
      </c>
      <c r="F29" s="1">
        <v>0</v>
      </c>
      <c r="G29" s="2">
        <f t="shared" si="0"/>
        <v>957919.31423999998</v>
      </c>
      <c r="H29" s="2">
        <f t="shared" si="1"/>
        <v>0.2199999988079071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14718.96</v>
      </c>
      <c r="D31" s="1">
        <f>'PR-RAS'!E35</f>
        <v>22833.45</v>
      </c>
      <c r="E31" s="1">
        <v>0</v>
      </c>
      <c r="F31" s="1">
        <v>0</v>
      </c>
      <c r="G31" s="2">
        <f t="shared" si="0"/>
        <v>1811.5757999999998</v>
      </c>
      <c r="H31" s="2">
        <f t="shared" si="1"/>
        <v>0.49000000000160071</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388701652.93000001</v>
      </c>
      <c r="D46" s="1">
        <f>'PR-RAS'!E50</f>
        <v>552296623.76999998</v>
      </c>
      <c r="E46" s="1">
        <v>0</v>
      </c>
      <c r="F46" s="1">
        <v>0</v>
      </c>
      <c r="G46" s="2">
        <f t="shared" si="0"/>
        <v>67198270.521149993</v>
      </c>
      <c r="H46" s="2">
        <f t="shared" si="1"/>
        <v>0.30000001192092896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1234.25</v>
      </c>
      <c r="D47" s="1">
        <f>'PR-RAS'!E51</f>
        <v>8507.98</v>
      </c>
      <c r="E47" s="1">
        <v>0</v>
      </c>
      <c r="F47" s="1">
        <v>0</v>
      </c>
      <c r="G47" s="2">
        <f t="shared" si="0"/>
        <v>839.50965999999994</v>
      </c>
      <c r="H47" s="2">
        <f t="shared" si="1"/>
        <v>0.27000000000043656</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1234.25</v>
      </c>
      <c r="D48" s="1">
        <f>'PR-RAS'!E52</f>
        <v>8507.98</v>
      </c>
      <c r="E48" s="1">
        <v>0</v>
      </c>
      <c r="F48" s="1">
        <v>0</v>
      </c>
      <c r="G48" s="2">
        <f t="shared" si="0"/>
        <v>857.75986999999998</v>
      </c>
      <c r="H48" s="2">
        <f t="shared" si="1"/>
        <v>0.27000000000043656</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1250372.51</v>
      </c>
      <c r="D50" s="1">
        <f>'PR-RAS'!E54</f>
        <v>2289849.88</v>
      </c>
      <c r="E50" s="1">
        <v>0</v>
      </c>
      <c r="F50" s="1">
        <v>0</v>
      </c>
      <c r="G50" s="2">
        <f t="shared" si="0"/>
        <v>285673.54122999997</v>
      </c>
      <c r="H50" s="2">
        <f t="shared" si="1"/>
        <v>0.61000000010244548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823921.96</v>
      </c>
      <c r="D51" s="1">
        <f>'PR-RAS'!E55</f>
        <v>545202.12</v>
      </c>
      <c r="E51" s="1">
        <v>0</v>
      </c>
      <c r="F51" s="1">
        <v>0</v>
      </c>
      <c r="G51" s="2">
        <f t="shared" si="0"/>
        <v>95716.31</v>
      </c>
      <c r="H51" s="2">
        <f t="shared" si="1"/>
        <v>0.16000000003259629</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418467.32</v>
      </c>
      <c r="D53" s="1">
        <f>'PR-RAS'!E57</f>
        <v>1744647.76</v>
      </c>
      <c r="E53" s="1">
        <v>0</v>
      </c>
      <c r="F53" s="1">
        <v>0</v>
      </c>
      <c r="G53" s="2">
        <f t="shared" si="0"/>
        <v>203203.66767999998</v>
      </c>
      <c r="H53" s="2">
        <f t="shared" si="1"/>
        <v>0.55999999999767169</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7983.23</v>
      </c>
      <c r="D54" s="1">
        <f>'PR-RAS'!E58</f>
        <v>0</v>
      </c>
      <c r="E54" s="1">
        <v>0</v>
      </c>
      <c r="F54" s="1">
        <v>0</v>
      </c>
      <c r="G54" s="2">
        <f t="shared" si="0"/>
        <v>423.11118999999997</v>
      </c>
      <c r="H54" s="2">
        <f t="shared" si="1"/>
        <v>0.22999999999956344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6589230.04</v>
      </c>
      <c r="D55" s="1">
        <f>'PR-RAS'!E59</f>
        <v>9917417.5899999999</v>
      </c>
      <c r="E55" s="1">
        <v>0</v>
      </c>
      <c r="F55" s="1">
        <v>0</v>
      </c>
      <c r="G55" s="2">
        <f t="shared" si="0"/>
        <v>1426899.5218799999</v>
      </c>
      <c r="H55" s="2">
        <f t="shared" si="1"/>
        <v>0.45000000018626451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6448479.6699999999</v>
      </c>
      <c r="D56" s="1">
        <f>'PR-RAS'!E60</f>
        <v>9078854.1500000004</v>
      </c>
      <c r="E56" s="1">
        <v>0</v>
      </c>
      <c r="F56" s="1">
        <v>0</v>
      </c>
      <c r="G56" s="2">
        <f t="shared" si="0"/>
        <v>1353340.3383499999</v>
      </c>
      <c r="H56" s="2">
        <f t="shared" si="1"/>
        <v>0.48000000044703484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140750.37</v>
      </c>
      <c r="D57" s="1">
        <f>'PR-RAS'!E61</f>
        <v>838563.44</v>
      </c>
      <c r="E57" s="1">
        <v>0</v>
      </c>
      <c r="F57" s="1">
        <v>0</v>
      </c>
      <c r="G57" s="2">
        <f t="shared" si="0"/>
        <v>101801.126</v>
      </c>
      <c r="H57" s="2">
        <f t="shared" si="1"/>
        <v>0.80999999993946403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3101577.01</v>
      </c>
      <c r="D58" s="1">
        <f>'PR-RAS'!E62</f>
        <v>6003773.0599999996</v>
      </c>
      <c r="E58" s="1">
        <v>0</v>
      </c>
      <c r="F58" s="1">
        <v>0</v>
      </c>
      <c r="G58" s="2">
        <f t="shared" si="0"/>
        <v>861220.01841000002</v>
      </c>
      <c r="H58" s="2">
        <f t="shared" si="1"/>
        <v>6.9999999366700649E-2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3101577.01</v>
      </c>
      <c r="D59" s="1">
        <f>'PR-RAS'!E63</f>
        <v>6003773.0599999996</v>
      </c>
      <c r="E59" s="1">
        <v>0</v>
      </c>
      <c r="F59" s="1">
        <v>0</v>
      </c>
      <c r="G59" s="2">
        <f t="shared" si="0"/>
        <v>876329.14153999998</v>
      </c>
      <c r="H59" s="2">
        <f t="shared" si="1"/>
        <v>6.9999999366700649E-2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43648250.390000001</v>
      </c>
      <c r="D61" s="1">
        <f>'PR-RAS'!E65</f>
        <v>42513142.810000002</v>
      </c>
      <c r="E61" s="1">
        <v>0</v>
      </c>
      <c r="F61" s="1">
        <v>0</v>
      </c>
      <c r="G61" s="2">
        <f t="shared" si="0"/>
        <v>7720472.1606000001</v>
      </c>
      <c r="H61" s="2">
        <f t="shared" si="1"/>
        <v>0.57999999821186066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43647789.549999997</v>
      </c>
      <c r="D62" s="1">
        <f>'PR-RAS'!E66</f>
        <v>42513142.810000002</v>
      </c>
      <c r="E62" s="1">
        <v>0</v>
      </c>
      <c r="F62" s="1">
        <v>0</v>
      </c>
      <c r="G62" s="2">
        <f t="shared" si="0"/>
        <v>7849118.5853699995</v>
      </c>
      <c r="H62" s="2">
        <f t="shared" si="1"/>
        <v>0.64000000059604645</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460.84</v>
      </c>
      <c r="D63" s="1">
        <f>'PR-RAS'!E67</f>
        <v>0</v>
      </c>
      <c r="E63" s="1">
        <v>0</v>
      </c>
      <c r="F63" s="1">
        <v>0</v>
      </c>
      <c r="G63" s="2">
        <f t="shared" si="0"/>
        <v>28.57208</v>
      </c>
      <c r="H63" s="2">
        <f t="shared" si="1"/>
        <v>0.16000000000002501</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262793997.22</v>
      </c>
      <c r="D64" s="1">
        <f>'PR-RAS'!E68</f>
        <v>306610319.96999997</v>
      </c>
      <c r="E64" s="1">
        <v>0</v>
      </c>
      <c r="F64" s="1">
        <v>0</v>
      </c>
      <c r="G64" s="2">
        <f t="shared" si="0"/>
        <v>55188922.14108</v>
      </c>
      <c r="H64" s="2">
        <f t="shared" si="1"/>
        <v>0.25000002980232239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256731602.41</v>
      </c>
      <c r="D65" s="1">
        <f>'PR-RAS'!E69</f>
        <v>299997086.26999998</v>
      </c>
      <c r="E65" s="1">
        <v>0</v>
      </c>
      <c r="F65" s="1">
        <v>0</v>
      </c>
      <c r="G65" s="2">
        <f t="shared" si="0"/>
        <v>54830449.596799999</v>
      </c>
      <c r="H65" s="2">
        <f t="shared" si="1"/>
        <v>0.67999997735023499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6062394.8099999996</v>
      </c>
      <c r="D66" s="1">
        <f>'PR-RAS'!E70</f>
        <v>6613233.7000000002</v>
      </c>
      <c r="E66" s="1">
        <v>0</v>
      </c>
      <c r="F66" s="1">
        <v>0</v>
      </c>
      <c r="G66" s="2">
        <f t="shared" si="0"/>
        <v>1253776.0436500001</v>
      </c>
      <c r="H66" s="2">
        <f t="shared" si="1"/>
        <v>0.49000000022351742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71316991.50999999</v>
      </c>
      <c r="D70" s="1">
        <f>'PR-RAS'!E74</f>
        <v>184953612.48000002</v>
      </c>
      <c r="E70" s="1">
        <v>0</v>
      </c>
      <c r="F70" s="1">
        <v>0</v>
      </c>
      <c r="G70" s="2">
        <f t="shared" si="0"/>
        <v>30444470.936430003</v>
      </c>
      <c r="H70" s="2">
        <f t="shared" si="1"/>
        <v>0.97000002861022949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13178494.109999999</v>
      </c>
      <c r="D71" s="1">
        <f>'PR-RAS'!E75</f>
        <v>30252081.620000001</v>
      </c>
      <c r="E71" s="1">
        <v>0</v>
      </c>
      <c r="F71" s="1">
        <v>0</v>
      </c>
      <c r="G71" s="2">
        <f t="shared" si="0"/>
        <v>5157786.0145000005</v>
      </c>
      <c r="H71" s="2">
        <f t="shared" si="1"/>
        <v>0.48999999836087227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58138497.399999999</v>
      </c>
      <c r="D72" s="1">
        <f>'PR-RAS'!E76</f>
        <v>154701530.86000001</v>
      </c>
      <c r="E72" s="1">
        <v>0</v>
      </c>
      <c r="F72" s="1">
        <v>0</v>
      </c>
      <c r="G72" s="2">
        <f t="shared" si="0"/>
        <v>26095450.697519999</v>
      </c>
      <c r="H72" s="2">
        <f t="shared" si="1"/>
        <v>0.53999998420476913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55807084.940000005</v>
      </c>
      <c r="D78" s="1">
        <f>'PR-RAS'!E82</f>
        <v>64965469.440000005</v>
      </c>
      <c r="E78" s="1">
        <v>0</v>
      </c>
      <c r="F78" s="1">
        <v>0</v>
      </c>
      <c r="G78" s="2">
        <f t="shared" si="0"/>
        <v>14301827.834140001</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2431459.7999999998</v>
      </c>
      <c r="D79" s="1">
        <f>'PR-RAS'!E83</f>
        <v>2563580.2400000002</v>
      </c>
      <c r="E79" s="1">
        <v>0</v>
      </c>
      <c r="F79" s="1">
        <v>0</v>
      </c>
      <c r="G79" s="2">
        <f t="shared" si="0"/>
        <v>589572.38184000005</v>
      </c>
      <c r="H79" s="2">
        <f t="shared" si="1"/>
        <v>0.44000000040978193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38250.67</v>
      </c>
      <c r="D80" s="1">
        <f>'PR-RAS'!E84</f>
        <v>15131.88</v>
      </c>
      <c r="E80" s="1">
        <v>0</v>
      </c>
      <c r="F80" s="1">
        <v>0</v>
      </c>
      <c r="G80" s="2">
        <f t="shared" si="0"/>
        <v>5412.6399699999993</v>
      </c>
      <c r="H80" s="2">
        <f t="shared" si="1"/>
        <v>0.45000000000254659</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81053.16</v>
      </c>
      <c r="D81" s="1">
        <f>'PR-RAS'!E85</f>
        <v>703306.71</v>
      </c>
      <c r="E81" s="1">
        <v>0</v>
      </c>
      <c r="F81" s="1">
        <v>0</v>
      </c>
      <c r="G81" s="2">
        <f t="shared" si="0"/>
        <v>119013.32639999999</v>
      </c>
      <c r="H81" s="2">
        <f t="shared" si="1"/>
        <v>0.45000000004074536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197695.14</v>
      </c>
      <c r="D82" s="1">
        <f>'PR-RAS'!E86</f>
        <v>202180.35</v>
      </c>
      <c r="E82" s="1">
        <v>0</v>
      </c>
      <c r="F82" s="1">
        <v>0</v>
      </c>
      <c r="G82" s="2">
        <f t="shared" si="0"/>
        <v>48766.523040000007</v>
      </c>
      <c r="H82" s="2">
        <f t="shared" si="1"/>
        <v>0.4900000000197906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46947.73</v>
      </c>
      <c r="D83" s="1">
        <f>'PR-RAS'!E87</f>
        <v>1559.03</v>
      </c>
      <c r="E83" s="1">
        <v>0</v>
      </c>
      <c r="F83" s="1">
        <v>0</v>
      </c>
      <c r="G83" s="2">
        <f t="shared" si="0"/>
        <v>4105.3947800000005</v>
      </c>
      <c r="H83" s="2">
        <f t="shared" si="1"/>
        <v>0.29999999999677129</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17514.87</v>
      </c>
      <c r="D84" s="1">
        <f>'PR-RAS'!E88</f>
        <v>41337.65</v>
      </c>
      <c r="E84" s="1">
        <v>0</v>
      </c>
      <c r="F84" s="1">
        <v>0</v>
      </c>
      <c r="G84" s="2">
        <f t="shared" si="0"/>
        <v>8315.7841100000005</v>
      </c>
      <c r="H84" s="2">
        <f t="shared" si="1"/>
        <v>0.47999999999956344</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1935445.12</v>
      </c>
      <c r="D85" s="1">
        <f>'PR-RAS'!E89</f>
        <v>1599942.65</v>
      </c>
      <c r="E85" s="1">
        <v>0</v>
      </c>
      <c r="F85" s="1">
        <v>0</v>
      </c>
      <c r="G85" s="2">
        <f t="shared" si="0"/>
        <v>431367.75528000004</v>
      </c>
      <c r="H85" s="2">
        <f t="shared" si="1"/>
        <v>0.47000000020489097</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114553.11</v>
      </c>
      <c r="D86" s="1">
        <f>'PR-RAS'!E90</f>
        <v>121.97</v>
      </c>
      <c r="E86" s="1">
        <v>0</v>
      </c>
      <c r="F86" s="1">
        <v>0</v>
      </c>
      <c r="G86" s="2">
        <f t="shared" si="0"/>
        <v>9757.7492500000008</v>
      </c>
      <c r="H86" s="2">
        <f t="shared" si="1"/>
        <v>0.14000000000058321</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53303570.530000009</v>
      </c>
      <c r="D87" s="1">
        <f>'PR-RAS'!E91</f>
        <v>62392016.140000001</v>
      </c>
      <c r="E87" s="1">
        <v>0</v>
      </c>
      <c r="F87" s="1">
        <v>0</v>
      </c>
      <c r="G87" s="2">
        <f t="shared" si="0"/>
        <v>15315533.841659999</v>
      </c>
      <c r="H87" s="2">
        <f t="shared" si="1"/>
        <v>0.60999999195337296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447352.49</v>
      </c>
      <c r="D88" s="1">
        <f>'PR-RAS'!E92</f>
        <v>5523538.5599999996</v>
      </c>
      <c r="E88" s="1">
        <v>0</v>
      </c>
      <c r="F88" s="1">
        <v>0</v>
      </c>
      <c r="G88" s="2">
        <f t="shared" si="0"/>
        <v>1000015.3760699999</v>
      </c>
      <c r="H88" s="2">
        <f t="shared" si="1"/>
        <v>0.93000000040046871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16197573.98</v>
      </c>
      <c r="D89" s="1">
        <f>'PR-RAS'!E93</f>
        <v>17537967.600000001</v>
      </c>
      <c r="E89" s="1">
        <v>0</v>
      </c>
      <c r="F89" s="1">
        <v>0</v>
      </c>
      <c r="G89" s="2">
        <f t="shared" si="0"/>
        <v>4512068.8078399999</v>
      </c>
      <c r="H89" s="2">
        <f t="shared" si="1"/>
        <v>0.41999999806284904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5049820.6500000004</v>
      </c>
      <c r="D90" s="1">
        <f>'PR-RAS'!E94</f>
        <v>5963545.0499999998</v>
      </c>
      <c r="E90" s="1">
        <v>0</v>
      </c>
      <c r="F90" s="1">
        <v>0</v>
      </c>
      <c r="G90" s="2">
        <f t="shared" si="0"/>
        <v>1510945.05675</v>
      </c>
      <c r="H90" s="2">
        <f t="shared" si="1"/>
        <v>0.39999999944120646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31222556.780000001</v>
      </c>
      <c r="D91" s="1">
        <f>'PR-RAS'!E95</f>
        <v>32884602.539999999</v>
      </c>
      <c r="E91" s="1">
        <v>0</v>
      </c>
      <c r="F91" s="1">
        <v>0</v>
      </c>
      <c r="G91" s="2">
        <f t="shared" si="0"/>
        <v>8729258.5673999991</v>
      </c>
      <c r="H91" s="2">
        <f t="shared" si="1"/>
        <v>0.67999999970197678</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3.45</v>
      </c>
      <c r="D92" s="1">
        <f>'PR-RAS'!E96</f>
        <v>188.49</v>
      </c>
      <c r="E92" s="1">
        <v>0</v>
      </c>
      <c r="F92" s="1">
        <v>0</v>
      </c>
      <c r="G92" s="2">
        <f t="shared" si="0"/>
        <v>34.619129999999998</v>
      </c>
      <c r="H92" s="2">
        <f t="shared" si="1"/>
        <v>0.94000000000000927</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386263.18</v>
      </c>
      <c r="D93" s="1">
        <f>'PR-RAS'!E97</f>
        <v>482173.9</v>
      </c>
      <c r="E93" s="1">
        <v>0</v>
      </c>
      <c r="F93" s="1">
        <v>0</v>
      </c>
      <c r="G93" s="2">
        <f t="shared" si="0"/>
        <v>124256.21016</v>
      </c>
      <c r="H93" s="2">
        <f t="shared" si="1"/>
        <v>0.27999999996973202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72054.61</v>
      </c>
      <c r="D94" s="1">
        <f>'PR-RAS'!E98</f>
        <v>9873.06</v>
      </c>
      <c r="E94" s="1">
        <v>0</v>
      </c>
      <c r="F94" s="1">
        <v>0</v>
      </c>
      <c r="G94" s="2">
        <f t="shared" si="0"/>
        <v>8537.4678899999999</v>
      </c>
      <c r="H94" s="2">
        <f t="shared" si="1"/>
        <v>0.44999999999890861</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11.99</v>
      </c>
      <c r="E95" s="1">
        <v>0</v>
      </c>
      <c r="F95" s="1">
        <v>0</v>
      </c>
      <c r="G95" s="2">
        <f t="shared" si="0"/>
        <v>2.2541199999999999</v>
      </c>
      <c r="H95" s="2">
        <f t="shared" si="1"/>
        <v>9.9999999999997868E-3</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4606.25</v>
      </c>
      <c r="D96" s="1">
        <f>'PR-RAS'!E100</f>
        <v>3744.33</v>
      </c>
      <c r="E96" s="1">
        <v>0</v>
      </c>
      <c r="F96" s="1">
        <v>0</v>
      </c>
      <c r="G96" s="2">
        <f t="shared" si="0"/>
        <v>1149.0164500000001</v>
      </c>
      <c r="H96" s="2">
        <f t="shared" si="1"/>
        <v>0.57999999999992724</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67448.36</v>
      </c>
      <c r="D98" s="1">
        <f>'PR-RAS'!E102</f>
        <v>6116.74</v>
      </c>
      <c r="E98" s="1">
        <v>0</v>
      </c>
      <c r="F98" s="1">
        <v>0</v>
      </c>
      <c r="G98" s="2">
        <f t="shared" si="0"/>
        <v>7729.1384799999996</v>
      </c>
      <c r="H98" s="2">
        <f t="shared" si="1"/>
        <v>0.62000000000080036</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209534237.72</v>
      </c>
      <c r="D102" s="1">
        <f>'PR-RAS'!E106</f>
        <v>203612911.42000002</v>
      </c>
      <c r="E102" s="1">
        <v>0</v>
      </c>
      <c r="F102" s="1">
        <v>0</v>
      </c>
      <c r="G102" s="2">
        <f t="shared" si="0"/>
        <v>62292766.116560012</v>
      </c>
      <c r="H102" s="2">
        <f t="shared" si="1"/>
        <v>0.70000001788139343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4257269.28</v>
      </c>
      <c r="D103" s="1">
        <f>'PR-RAS'!E107</f>
        <v>2224301.33</v>
      </c>
      <c r="E103" s="1">
        <v>0</v>
      </c>
      <c r="F103" s="1">
        <v>0</v>
      </c>
      <c r="G103" s="2">
        <f t="shared" si="0"/>
        <v>887998.9378800001</v>
      </c>
      <c r="H103" s="2">
        <f t="shared" si="1"/>
        <v>0.61000000033527613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2909415.07</v>
      </c>
      <c r="D105" s="1">
        <f>'PR-RAS'!E109</f>
        <v>1061286.8400000001</v>
      </c>
      <c r="E105" s="1">
        <v>0</v>
      </c>
      <c r="F105" s="1">
        <v>0</v>
      </c>
      <c r="G105" s="2">
        <f t="shared" si="0"/>
        <v>523326.82999999996</v>
      </c>
      <c r="H105" s="2">
        <f t="shared" si="1"/>
        <v>0.2299999997485429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819659.72</v>
      </c>
      <c r="D106" s="1">
        <f>'PR-RAS'!E110</f>
        <v>548805.75</v>
      </c>
      <c r="E106" s="1">
        <v>0</v>
      </c>
      <c r="F106" s="1">
        <v>0</v>
      </c>
      <c r="G106" s="2">
        <f t="shared" si="0"/>
        <v>201313.47809999998</v>
      </c>
      <c r="H106" s="2">
        <f t="shared" si="1"/>
        <v>0.53000000002793968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528194.49</v>
      </c>
      <c r="D107" s="1">
        <f>'PR-RAS'!E111</f>
        <v>614208.74</v>
      </c>
      <c r="E107" s="1">
        <v>0</v>
      </c>
      <c r="F107" s="1">
        <v>0</v>
      </c>
      <c r="G107" s="2">
        <f t="shared" si="0"/>
        <v>186200.86882</v>
      </c>
      <c r="H107" s="2">
        <f t="shared" si="1"/>
        <v>0.75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76779146.430000007</v>
      </c>
      <c r="D108" s="1">
        <f>'PR-RAS'!E112</f>
        <v>76038372.739999995</v>
      </c>
      <c r="E108" s="1">
        <v>0</v>
      </c>
      <c r="F108" s="1">
        <v>0</v>
      </c>
      <c r="G108" s="2">
        <f t="shared" si="0"/>
        <v>24487580.43437</v>
      </c>
      <c r="H108" s="2">
        <f t="shared" si="1"/>
        <v>0.6900000125169754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32423.93</v>
      </c>
      <c r="D109" s="1">
        <f>'PR-RAS'!E113</f>
        <v>33012.78</v>
      </c>
      <c r="E109" s="1">
        <v>0</v>
      </c>
      <c r="F109" s="1">
        <v>0</v>
      </c>
      <c r="G109" s="2">
        <f t="shared" si="0"/>
        <v>10632.544919999998</v>
      </c>
      <c r="H109" s="2">
        <f t="shared" si="1"/>
        <v>0.29000000000087311</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159461.34</v>
      </c>
      <c r="D110" s="1">
        <f>'PR-RAS'!E114</f>
        <v>166357.63</v>
      </c>
      <c r="E110" s="1">
        <v>0</v>
      </c>
      <c r="F110" s="1">
        <v>0</v>
      </c>
      <c r="G110" s="2">
        <f t="shared" si="0"/>
        <v>53647.249400000001</v>
      </c>
      <c r="H110" s="2">
        <f t="shared" si="1"/>
        <v>0.70999999999185093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57752.12</v>
      </c>
      <c r="D111" s="1">
        <f>'PR-RAS'!E115</f>
        <v>118083.74</v>
      </c>
      <c r="E111" s="1">
        <v>0</v>
      </c>
      <c r="F111" s="1">
        <v>0</v>
      </c>
      <c r="G111" s="2">
        <f t="shared" si="0"/>
        <v>32331.156000000003</v>
      </c>
      <c r="H111" s="2">
        <f t="shared" si="1"/>
        <v>0.37999999999738066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73594733.010000005</v>
      </c>
      <c r="D113" s="1">
        <f>'PR-RAS'!E117</f>
        <v>75096282.079999998</v>
      </c>
      <c r="E113" s="1">
        <v>0</v>
      </c>
      <c r="F113" s="1">
        <v>0</v>
      </c>
      <c r="G113" s="2">
        <f t="shared" si="0"/>
        <v>25064177.283040002</v>
      </c>
      <c r="H113" s="2">
        <f t="shared" si="1"/>
        <v>9.0000003576278687E-2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2933780.61</v>
      </c>
      <c r="D114" s="1">
        <f>'PR-RAS'!E118</f>
        <v>624624.56999999995</v>
      </c>
      <c r="E114" s="1">
        <v>0</v>
      </c>
      <c r="F114" s="1">
        <v>0</v>
      </c>
      <c r="G114" s="2">
        <f t="shared" si="0"/>
        <v>472682.36175000004</v>
      </c>
      <c r="H114" s="2">
        <f t="shared" si="1"/>
        <v>0.8200000001816079</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995.42</v>
      </c>
      <c r="D115" s="1">
        <f>'PR-RAS'!E119</f>
        <v>11.94</v>
      </c>
      <c r="E115" s="1">
        <v>0</v>
      </c>
      <c r="F115" s="1">
        <v>0</v>
      </c>
      <c r="G115" s="2">
        <f t="shared" si="0"/>
        <v>116.2002</v>
      </c>
      <c r="H115" s="2">
        <f t="shared" si="1"/>
        <v>0.47999999999995957</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128497822.00999999</v>
      </c>
      <c r="D116" s="1">
        <f>'PR-RAS'!E120</f>
        <v>125350237.35000001</v>
      </c>
      <c r="E116" s="1">
        <v>0</v>
      </c>
      <c r="F116" s="1">
        <v>0</v>
      </c>
      <c r="G116" s="2">
        <f t="shared" si="0"/>
        <v>43607804.121650003</v>
      </c>
      <c r="H116" s="2">
        <f t="shared" si="1"/>
        <v>0.35999999940395355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29059275.91</v>
      </c>
      <c r="D117" s="1">
        <f>'PR-RAS'!E121</f>
        <v>30893793.309999999</v>
      </c>
      <c r="E117" s="1">
        <v>0</v>
      </c>
      <c r="F117" s="1">
        <v>0</v>
      </c>
      <c r="G117" s="2">
        <f t="shared" si="0"/>
        <v>10538236.053480001</v>
      </c>
      <c r="H117" s="2">
        <f t="shared" si="1"/>
        <v>0.39999999850988388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99437771.390000001</v>
      </c>
      <c r="D118" s="1">
        <f>'PR-RAS'!E122</f>
        <v>94455889.609999999</v>
      </c>
      <c r="E118" s="1">
        <v>0</v>
      </c>
      <c r="F118" s="1">
        <v>0</v>
      </c>
      <c r="G118" s="2">
        <f t="shared" si="0"/>
        <v>33736897.421370007</v>
      </c>
      <c r="H118" s="2">
        <f t="shared" si="1"/>
        <v>0.7800000011920929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774.71</v>
      </c>
      <c r="D119" s="1">
        <f>'PR-RAS'!E123</f>
        <v>554.42999999999995</v>
      </c>
      <c r="E119" s="1">
        <v>0</v>
      </c>
      <c r="F119" s="1">
        <v>0</v>
      </c>
      <c r="G119" s="2">
        <f t="shared" si="0"/>
        <v>222.26125999999999</v>
      </c>
      <c r="H119" s="2">
        <f t="shared" si="1"/>
        <v>0.7199999999999136</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39117828.709999993</v>
      </c>
      <c r="D120" s="1">
        <f>'PR-RAS'!E124</f>
        <v>45122062.059999995</v>
      </c>
      <c r="E120" s="1">
        <v>0</v>
      </c>
      <c r="F120" s="1">
        <v>0</v>
      </c>
      <c r="G120" s="2">
        <f t="shared" si="0"/>
        <v>15394072.386769997</v>
      </c>
      <c r="H120" s="2">
        <f t="shared" si="1"/>
        <v>0.35000000149011612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35426351.729999997</v>
      </c>
      <c r="D121" s="1">
        <f>'PR-RAS'!E125</f>
        <v>40379826.629999995</v>
      </c>
      <c r="E121" s="1">
        <v>0</v>
      </c>
      <c r="F121" s="1">
        <v>0</v>
      </c>
      <c r="G121" s="2">
        <f t="shared" si="0"/>
        <v>13942320.598799998</v>
      </c>
      <c r="H121" s="2">
        <f t="shared" si="1"/>
        <v>0.64000000804662704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2837547.74</v>
      </c>
      <c r="D122" s="1">
        <f>'PR-RAS'!E126</f>
        <v>3472282.44</v>
      </c>
      <c r="E122" s="1">
        <v>0</v>
      </c>
      <c r="F122" s="1">
        <v>0</v>
      </c>
      <c r="G122" s="2">
        <f t="shared" si="0"/>
        <v>1183635.62702</v>
      </c>
      <c r="H122" s="2">
        <f t="shared" si="1"/>
        <v>0.69999999972060323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32588803.989999998</v>
      </c>
      <c r="D123" s="1">
        <f>'PR-RAS'!E127</f>
        <v>36907544.189999998</v>
      </c>
      <c r="E123" s="1">
        <v>0</v>
      </c>
      <c r="F123" s="1">
        <v>0</v>
      </c>
      <c r="G123" s="2">
        <f t="shared" si="0"/>
        <v>12981274.869139999</v>
      </c>
      <c r="H123" s="2">
        <f t="shared" si="1"/>
        <v>0.19999999925494194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3691476.9799999995</v>
      </c>
      <c r="D124" s="1">
        <f>'PR-RAS'!E128</f>
        <v>4742235.43</v>
      </c>
      <c r="E124" s="1">
        <v>0</v>
      </c>
      <c r="F124" s="1">
        <v>0</v>
      </c>
      <c r="G124" s="2">
        <f t="shared" si="0"/>
        <v>1620641.5843199999</v>
      </c>
      <c r="H124" s="2">
        <f t="shared" si="1"/>
        <v>0.45000000018626451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2863843.01</v>
      </c>
      <c r="D125" s="1">
        <f>'PR-RAS'!E129</f>
        <v>2963555.22</v>
      </c>
      <c r="E125" s="1">
        <v>0</v>
      </c>
      <c r="F125" s="1">
        <v>0</v>
      </c>
      <c r="G125" s="2">
        <f t="shared" si="0"/>
        <v>1090078.2278</v>
      </c>
      <c r="H125" s="2">
        <f t="shared" si="1"/>
        <v>0.22999999998137355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827633.97</v>
      </c>
      <c r="D126" s="1">
        <f>'PR-RAS'!E130</f>
        <v>1778680.21</v>
      </c>
      <c r="E126" s="1">
        <v>0</v>
      </c>
      <c r="F126" s="1">
        <v>0</v>
      </c>
      <c r="G126" s="2">
        <f t="shared" si="0"/>
        <v>548124.29874999996</v>
      </c>
      <c r="H126" s="2">
        <f t="shared" si="1"/>
        <v>0.23999999999068677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194018252.30000001</v>
      </c>
      <c r="D129" s="1">
        <f>'PR-RAS'!E133</f>
        <v>214778824.91</v>
      </c>
      <c r="E129" s="1">
        <v>0</v>
      </c>
      <c r="F129" s="1">
        <v>0</v>
      </c>
      <c r="G129" s="2">
        <f t="shared" si="0"/>
        <v>79817715.471359998</v>
      </c>
      <c r="H129" s="2">
        <f t="shared" si="1"/>
        <v>0.39000001549720764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194018252.30000001</v>
      </c>
      <c r="D134" s="1">
        <f>'PR-RAS'!E138</f>
        <v>214778824.91</v>
      </c>
      <c r="E134" s="1">
        <v>0</v>
      </c>
      <c r="F134" s="1">
        <v>0</v>
      </c>
      <c r="G134" s="2">
        <f t="shared" si="0"/>
        <v>82935594.981959999</v>
      </c>
      <c r="H134" s="2">
        <f t="shared" si="1"/>
        <v>0.39000001549720764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9732664.0899999999</v>
      </c>
      <c r="D135" s="1">
        <f>'PR-RAS'!E139</f>
        <v>12569699.709999999</v>
      </c>
      <c r="E135" s="1">
        <v>0</v>
      </c>
      <c r="F135" s="1">
        <v>0</v>
      </c>
      <c r="G135" s="2">
        <f t="shared" si="0"/>
        <v>4672856.5103399996</v>
      </c>
      <c r="H135" s="2">
        <f t="shared" si="1"/>
        <v>0.38000000081956387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2601686.88</v>
      </c>
      <c r="D136" s="1">
        <f>'PR-RAS'!E140</f>
        <v>2424201.36</v>
      </c>
      <c r="E136" s="1">
        <v>0</v>
      </c>
      <c r="F136" s="1">
        <v>0</v>
      </c>
      <c r="G136" s="2">
        <f t="shared" si="0"/>
        <v>1005762.096</v>
      </c>
      <c r="H136" s="2">
        <f t="shared" si="1"/>
        <v>0.47999999998137355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2601686.88</v>
      </c>
      <c r="D145" s="1">
        <f>'PR-RAS'!E149</f>
        <v>2424201.36</v>
      </c>
      <c r="E145" s="1">
        <v>0</v>
      </c>
      <c r="F145" s="1">
        <v>0</v>
      </c>
      <c r="G145" s="2">
        <f t="shared" si="0"/>
        <v>1072812.9023999998</v>
      </c>
      <c r="H145" s="2">
        <f t="shared" si="1"/>
        <v>0.47999999998137355</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7130977.21</v>
      </c>
      <c r="D146" s="1">
        <f>'PR-RAS'!E150</f>
        <v>10145498.35</v>
      </c>
      <c r="E146" s="1">
        <v>0</v>
      </c>
      <c r="F146" s="1">
        <v>0</v>
      </c>
      <c r="G146" s="2">
        <f t="shared" si="0"/>
        <v>3976186.2169499998</v>
      </c>
      <c r="H146" s="2">
        <f t="shared" si="1"/>
        <v>0.55999999959021807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1495508073.7499995</v>
      </c>
      <c r="D147" s="1">
        <f>'PR-RAS'!E151</f>
        <v>1773372056.6200001</v>
      </c>
      <c r="E147" s="1">
        <v>0</v>
      </c>
      <c r="F147" s="1">
        <v>0</v>
      </c>
      <c r="G147" s="2">
        <f t="shared" si="0"/>
        <v>736168819.30053997</v>
      </c>
      <c r="H147" s="2">
        <f t="shared" si="1"/>
        <v>0.63000035285949707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701413178.24999988</v>
      </c>
      <c r="D148" s="1">
        <f>'PR-RAS'!E152</f>
        <v>813463525.18000007</v>
      </c>
      <c r="E148" s="1">
        <v>0</v>
      </c>
      <c r="F148" s="1">
        <v>0</v>
      </c>
      <c r="G148" s="2">
        <f t="shared" si="0"/>
        <v>342266013.60566998</v>
      </c>
      <c r="H148" s="2">
        <f t="shared" si="1"/>
        <v>0.4299999475479126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581211033.25999987</v>
      </c>
      <c r="D149" s="1">
        <f>'PR-RAS'!E153</f>
        <v>664067688.63000011</v>
      </c>
      <c r="E149" s="1">
        <v>0</v>
      </c>
      <c r="F149" s="1">
        <v>0</v>
      </c>
      <c r="G149" s="2">
        <f t="shared" si="0"/>
        <v>282583268.75695997</v>
      </c>
      <c r="H149" s="2">
        <f t="shared" si="1"/>
        <v>0.62999975681304932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566758537.37</v>
      </c>
      <c r="D150" s="1">
        <f>'PR-RAS'!E154</f>
        <v>636974639.32000005</v>
      </c>
      <c r="E150" s="1">
        <v>0</v>
      </c>
      <c r="F150" s="1">
        <v>0</v>
      </c>
      <c r="G150" s="2">
        <f t="shared" si="0"/>
        <v>274265464.58549005</v>
      </c>
      <c r="H150" s="2">
        <f t="shared" si="1"/>
        <v>0.69000005722045898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48570.66</v>
      </c>
      <c r="D151" s="1">
        <f>'PR-RAS'!E155</f>
        <v>67753.850000000006</v>
      </c>
      <c r="E151" s="1">
        <v>0</v>
      </c>
      <c r="F151" s="1">
        <v>0</v>
      </c>
      <c r="G151" s="2">
        <f t="shared" si="0"/>
        <v>27611.754000000001</v>
      </c>
      <c r="H151" s="2">
        <f t="shared" si="1"/>
        <v>0.48999999999068677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7443874.9299999997</v>
      </c>
      <c r="D152" s="1">
        <f>'PR-RAS'!E156</f>
        <v>14188266.140000001</v>
      </c>
      <c r="E152" s="1">
        <v>0</v>
      </c>
      <c r="F152" s="1">
        <v>0</v>
      </c>
      <c r="G152" s="2">
        <f t="shared" si="0"/>
        <v>5408881.4887100002</v>
      </c>
      <c r="H152" s="2">
        <f t="shared" si="1"/>
        <v>0.21000000089406967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6960050.2999999998</v>
      </c>
      <c r="D153" s="1">
        <f>'PR-RAS'!E157</f>
        <v>12837029.32</v>
      </c>
      <c r="E153" s="1">
        <v>0</v>
      </c>
      <c r="F153" s="1">
        <v>0</v>
      </c>
      <c r="G153" s="2">
        <f t="shared" si="0"/>
        <v>4960384.5588800004</v>
      </c>
      <c r="H153" s="2">
        <f t="shared" si="1"/>
        <v>0.62000000011175871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27273698.949999999</v>
      </c>
      <c r="D154" s="1">
        <f>'PR-RAS'!E158</f>
        <v>43630908.299999997</v>
      </c>
      <c r="E154" s="1">
        <v>0</v>
      </c>
      <c r="F154" s="1">
        <v>0</v>
      </c>
      <c r="G154" s="2">
        <f t="shared" si="0"/>
        <v>17523933.879149999</v>
      </c>
      <c r="H154" s="2">
        <f t="shared" si="1"/>
        <v>0.34999999776482582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92928446.039999992</v>
      </c>
      <c r="D155" s="1">
        <f>'PR-RAS'!E159</f>
        <v>105764928.25</v>
      </c>
      <c r="E155" s="1">
        <v>0</v>
      </c>
      <c r="F155" s="1">
        <v>0</v>
      </c>
      <c r="G155" s="2">
        <f t="shared" si="0"/>
        <v>46886578.591159992</v>
      </c>
      <c r="H155" s="2">
        <f t="shared" si="1"/>
        <v>0.28999999165534973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530158.69999999995</v>
      </c>
      <c r="D156" s="1">
        <f>'PR-RAS'!E160</f>
        <v>617424.02</v>
      </c>
      <c r="E156" s="1">
        <v>0</v>
      </c>
      <c r="F156" s="1">
        <v>0</v>
      </c>
      <c r="G156" s="2">
        <f t="shared" si="0"/>
        <v>273576.04469999997</v>
      </c>
      <c r="H156" s="2">
        <f t="shared" si="1"/>
        <v>0.32000000006519258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92362640.269999996</v>
      </c>
      <c r="D157" s="1">
        <f>'PR-RAS'!E161</f>
        <v>105109688.44</v>
      </c>
      <c r="E157" s="1">
        <v>0</v>
      </c>
      <c r="F157" s="1">
        <v>0</v>
      </c>
      <c r="G157" s="2">
        <f t="shared" si="0"/>
        <v>47202794.675399996</v>
      </c>
      <c r="H157" s="2">
        <f t="shared" si="1"/>
        <v>0.70999999344348907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35647.07</v>
      </c>
      <c r="D158" s="1">
        <f>'PR-RAS'!E162</f>
        <v>37815.79</v>
      </c>
      <c r="E158" s="1">
        <v>0</v>
      </c>
      <c r="F158" s="1">
        <v>0</v>
      </c>
      <c r="G158" s="2">
        <f t="shared" si="0"/>
        <v>17470.748049999998</v>
      </c>
      <c r="H158" s="2">
        <f t="shared" si="1"/>
        <v>0.27999999999883585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427616685.57999992</v>
      </c>
      <c r="D159" s="1">
        <f>'PR-RAS'!E163</f>
        <v>551843109.63999999</v>
      </c>
      <c r="E159" s="1">
        <v>0</v>
      </c>
      <c r="F159" s="1">
        <v>0</v>
      </c>
      <c r="G159" s="2">
        <f t="shared" si="0"/>
        <v>241945858.96787998</v>
      </c>
      <c r="H159" s="2">
        <f t="shared" si="1"/>
        <v>0.78000009059906006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23103617.539999999</v>
      </c>
      <c r="D160" s="1">
        <f>'PR-RAS'!E164</f>
        <v>25487237.629999995</v>
      </c>
      <c r="E160" s="1">
        <v>0</v>
      </c>
      <c r="F160" s="1">
        <v>0</v>
      </c>
      <c r="G160" s="2">
        <f t="shared" si="0"/>
        <v>11778416.755199997</v>
      </c>
      <c r="H160" s="2">
        <f t="shared" si="1"/>
        <v>0.83000000566244125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3552892.16</v>
      </c>
      <c r="D161" s="1">
        <f>'PR-RAS'!E165</f>
        <v>4433840.5599999996</v>
      </c>
      <c r="E161" s="1">
        <v>0</v>
      </c>
      <c r="F161" s="1">
        <v>0</v>
      </c>
      <c r="G161" s="2">
        <f t="shared" si="0"/>
        <v>1987291.7248</v>
      </c>
      <c r="H161" s="2">
        <f t="shared" si="1"/>
        <v>0.60000000055879354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17859688.710000001</v>
      </c>
      <c r="D162" s="1">
        <f>'PR-RAS'!E166</f>
        <v>18633794.77</v>
      </c>
      <c r="E162" s="1">
        <v>0</v>
      </c>
      <c r="F162" s="1">
        <v>0</v>
      </c>
      <c r="G162" s="2">
        <f t="shared" si="0"/>
        <v>8875491.7982500009</v>
      </c>
      <c r="H162" s="2">
        <f t="shared" si="1"/>
        <v>0.51999999955296516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1592305.67</v>
      </c>
      <c r="D163" s="1">
        <f>'PR-RAS'!E167</f>
        <v>2284878.81</v>
      </c>
      <c r="E163" s="1">
        <v>0</v>
      </c>
      <c r="F163" s="1">
        <v>0</v>
      </c>
      <c r="G163" s="2">
        <f t="shared" si="0"/>
        <v>998254.25297999999</v>
      </c>
      <c r="H163" s="2">
        <f t="shared" si="1"/>
        <v>0.52000000001862645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98731</v>
      </c>
      <c r="D164" s="1">
        <f>'PR-RAS'!E168</f>
        <v>134723.49</v>
      </c>
      <c r="E164" s="1">
        <v>0</v>
      </c>
      <c r="F164" s="1">
        <v>0</v>
      </c>
      <c r="G164" s="2">
        <f t="shared" si="0"/>
        <v>60013.010739999998</v>
      </c>
      <c r="H164" s="2">
        <f t="shared" si="1"/>
        <v>0.48999999999068677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126362662.07000001</v>
      </c>
      <c r="D165" s="1">
        <f>'PR-RAS'!E169</f>
        <v>139906523.19999999</v>
      </c>
      <c r="E165" s="1">
        <v>0</v>
      </c>
      <c r="F165" s="1">
        <v>0</v>
      </c>
      <c r="G165" s="2">
        <f t="shared" si="0"/>
        <v>66612816.18908</v>
      </c>
      <c r="H165" s="2">
        <f t="shared" si="1"/>
        <v>0.26999999582767487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9558340.8599999994</v>
      </c>
      <c r="D166" s="1">
        <f>'PR-RAS'!E170</f>
        <v>11570518.800000001</v>
      </c>
      <c r="E166" s="1">
        <v>0</v>
      </c>
      <c r="F166" s="1">
        <v>0</v>
      </c>
      <c r="G166" s="2">
        <f t="shared" si="0"/>
        <v>5395397.4459000006</v>
      </c>
      <c r="H166" s="2">
        <f t="shared" si="1"/>
        <v>0.33999999985098839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65589885.310000002</v>
      </c>
      <c r="D167" s="1">
        <f>'PR-RAS'!E171</f>
        <v>78254332.799999997</v>
      </c>
      <c r="E167" s="1">
        <v>0</v>
      </c>
      <c r="F167" s="1">
        <v>0</v>
      </c>
      <c r="G167" s="2">
        <f t="shared" si="0"/>
        <v>36868359.451060005</v>
      </c>
      <c r="H167" s="2">
        <f t="shared" si="1"/>
        <v>0.51000000536441803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44592140.090000004</v>
      </c>
      <c r="D168" s="1">
        <f>'PR-RAS'!E172</f>
        <v>42136661.530000001</v>
      </c>
      <c r="E168" s="1">
        <v>0</v>
      </c>
      <c r="F168" s="1">
        <v>0</v>
      </c>
      <c r="G168" s="2">
        <f t="shared" si="0"/>
        <v>21520532.346050002</v>
      </c>
      <c r="H168" s="2">
        <f t="shared" si="1"/>
        <v>0.56000000238418579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2901993.67</v>
      </c>
      <c r="D169" s="1">
        <f>'PR-RAS'!E173</f>
        <v>3580047.98</v>
      </c>
      <c r="E169" s="1">
        <v>0</v>
      </c>
      <c r="F169" s="1">
        <v>0</v>
      </c>
      <c r="G169" s="2">
        <f t="shared" si="0"/>
        <v>1690431.0578399999</v>
      </c>
      <c r="H169" s="2">
        <f t="shared" si="1"/>
        <v>0.35000000009313226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2543261.4300000002</v>
      </c>
      <c r="D170" s="1">
        <f>'PR-RAS'!E174</f>
        <v>3056647.04</v>
      </c>
      <c r="E170" s="1">
        <v>0</v>
      </c>
      <c r="F170" s="1">
        <v>0</v>
      </c>
      <c r="G170" s="2">
        <f t="shared" si="0"/>
        <v>1462957.8811900001</v>
      </c>
      <c r="H170" s="2">
        <f t="shared" si="1"/>
        <v>0.47000000020489097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1177040.71</v>
      </c>
      <c r="D172" s="1">
        <f>'PR-RAS'!E176</f>
        <v>1308315.05</v>
      </c>
      <c r="E172" s="1">
        <v>0</v>
      </c>
      <c r="F172" s="1">
        <v>0</v>
      </c>
      <c r="G172" s="2">
        <f t="shared" si="0"/>
        <v>648717.70851000003</v>
      </c>
      <c r="H172" s="2">
        <f t="shared" si="1"/>
        <v>0.34000000008381903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263131140.29999998</v>
      </c>
      <c r="D173" s="1">
        <f>'PR-RAS'!E177</f>
        <v>369207858.33000004</v>
      </c>
      <c r="E173" s="1">
        <v>0</v>
      </c>
      <c r="F173" s="1">
        <v>0</v>
      </c>
      <c r="G173" s="2">
        <f t="shared" si="0"/>
        <v>172266059.39712</v>
      </c>
      <c r="H173" s="2">
        <f t="shared" si="1"/>
        <v>0.63000002503395081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6807810.9100000001</v>
      </c>
      <c r="D174" s="1">
        <f>'PR-RAS'!E178</f>
        <v>6764349.7300000004</v>
      </c>
      <c r="E174" s="1">
        <v>0</v>
      </c>
      <c r="F174" s="1">
        <v>0</v>
      </c>
      <c r="G174" s="2">
        <f t="shared" si="0"/>
        <v>3518216.2940099998</v>
      </c>
      <c r="H174" s="2">
        <f t="shared" si="1"/>
        <v>0.35999999940395355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119489340.29000001</v>
      </c>
      <c r="D175" s="1">
        <f>'PR-RAS'!E179</f>
        <v>199658614.46000001</v>
      </c>
      <c r="E175" s="1">
        <v>0</v>
      </c>
      <c r="F175" s="1">
        <v>0</v>
      </c>
      <c r="G175" s="2">
        <f t="shared" si="0"/>
        <v>90272343.042539999</v>
      </c>
      <c r="H175" s="2">
        <f t="shared" si="1"/>
        <v>0.75000001490116119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1510982.46</v>
      </c>
      <c r="D176" s="1">
        <f>'PR-RAS'!E180</f>
        <v>3062646.61</v>
      </c>
      <c r="E176" s="1">
        <v>0</v>
      </c>
      <c r="F176" s="1">
        <v>0</v>
      </c>
      <c r="G176" s="2">
        <f t="shared" si="0"/>
        <v>1336348.2439999999</v>
      </c>
      <c r="H176" s="2">
        <f t="shared" si="1"/>
        <v>0.85000000009313226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17150846.449999999</v>
      </c>
      <c r="D177" s="1">
        <f>'PR-RAS'!E181</f>
        <v>20581848.23</v>
      </c>
      <c r="E177" s="1">
        <v>0</v>
      </c>
      <c r="F177" s="1">
        <v>0</v>
      </c>
      <c r="G177" s="2">
        <f t="shared" si="0"/>
        <v>10263359.552159999</v>
      </c>
      <c r="H177" s="2">
        <f t="shared" si="1"/>
        <v>0.67999999970197678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62582769.520000003</v>
      </c>
      <c r="D178" s="1">
        <f>'PR-RAS'!E182</f>
        <v>66440975.460000001</v>
      </c>
      <c r="E178" s="1">
        <v>0</v>
      </c>
      <c r="F178" s="1">
        <v>0</v>
      </c>
      <c r="G178" s="2">
        <f t="shared" si="0"/>
        <v>34597255.51788</v>
      </c>
      <c r="H178" s="2">
        <f t="shared" si="1"/>
        <v>0.93999999761581421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4269462.07</v>
      </c>
      <c r="D179" s="1">
        <f>'PR-RAS'!E183</f>
        <v>5190479.05</v>
      </c>
      <c r="E179" s="1">
        <v>0</v>
      </c>
      <c r="F179" s="1">
        <v>0</v>
      </c>
      <c r="G179" s="2">
        <f t="shared" si="0"/>
        <v>2607774.7902599997</v>
      </c>
      <c r="H179" s="2">
        <f t="shared" si="1"/>
        <v>0.12000000011175871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17665348.079999998</v>
      </c>
      <c r="D180" s="1">
        <f>'PR-RAS'!E184</f>
        <v>23807785.59</v>
      </c>
      <c r="E180" s="1">
        <v>0</v>
      </c>
      <c r="F180" s="1">
        <v>0</v>
      </c>
      <c r="G180" s="2">
        <f t="shared" si="0"/>
        <v>11685284.54754</v>
      </c>
      <c r="H180" s="2">
        <f t="shared" si="1"/>
        <v>0.48999999836087227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6909892.9000000004</v>
      </c>
      <c r="D181" s="1">
        <f>'PR-RAS'!E185</f>
        <v>9682339.7200000007</v>
      </c>
      <c r="E181" s="1">
        <v>0</v>
      </c>
      <c r="F181" s="1">
        <v>0</v>
      </c>
      <c r="G181" s="2">
        <f t="shared" si="0"/>
        <v>4729423.0212000003</v>
      </c>
      <c r="H181" s="2">
        <f t="shared" si="1"/>
        <v>0.37999999895691872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26744687.620000001</v>
      </c>
      <c r="D182" s="1">
        <f>'PR-RAS'!E186</f>
        <v>34018819.479999997</v>
      </c>
      <c r="E182" s="1">
        <v>0</v>
      </c>
      <c r="F182" s="1">
        <v>0</v>
      </c>
      <c r="G182" s="2">
        <f t="shared" si="0"/>
        <v>17155601.11098</v>
      </c>
      <c r="H182" s="2">
        <f t="shared" si="1"/>
        <v>0.85999999567866325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1117673.96</v>
      </c>
      <c r="D183" s="1">
        <f>'PR-RAS'!E187</f>
        <v>1003509.78</v>
      </c>
      <c r="E183" s="1">
        <v>0</v>
      </c>
      <c r="F183" s="1">
        <v>0</v>
      </c>
      <c r="G183" s="2">
        <f t="shared" si="0"/>
        <v>568694.22063999996</v>
      </c>
      <c r="H183" s="2">
        <f t="shared" si="1"/>
        <v>0.26000000000931323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13901591.710000001</v>
      </c>
      <c r="D184" s="1">
        <f>'PR-RAS'!E188</f>
        <v>16237980.700000001</v>
      </c>
      <c r="E184" s="1">
        <v>0</v>
      </c>
      <c r="F184" s="1">
        <v>0</v>
      </c>
      <c r="G184" s="2">
        <f t="shared" si="0"/>
        <v>8487092.2191300001</v>
      </c>
      <c r="H184" s="2">
        <f t="shared" si="1"/>
        <v>0.58999999798834324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5189576.43</v>
      </c>
      <c r="D185" s="1">
        <f>'PR-RAS'!E189</f>
        <v>4732441.1100000003</v>
      </c>
      <c r="E185" s="1">
        <v>0</v>
      </c>
      <c r="F185" s="1">
        <v>0</v>
      </c>
      <c r="G185" s="2">
        <f t="shared" si="0"/>
        <v>2696420.3916000002</v>
      </c>
      <c r="H185" s="2">
        <f t="shared" si="1"/>
        <v>0.5400000000372529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1965669.12</v>
      </c>
      <c r="D186" s="1">
        <f>'PR-RAS'!E190</f>
        <v>1958426.26</v>
      </c>
      <c r="E186" s="1">
        <v>0</v>
      </c>
      <c r="F186" s="1">
        <v>0</v>
      </c>
      <c r="G186" s="2">
        <f t="shared" si="0"/>
        <v>1088266.5034</v>
      </c>
      <c r="H186" s="2">
        <f t="shared" si="1"/>
        <v>0.38000000012107193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638217.5</v>
      </c>
      <c r="D187" s="1">
        <f>'PR-RAS'!E191</f>
        <v>941772.77</v>
      </c>
      <c r="E187" s="1">
        <v>0</v>
      </c>
      <c r="F187" s="1">
        <v>0</v>
      </c>
      <c r="G187" s="2">
        <f t="shared" si="0"/>
        <v>469047.92544000002</v>
      </c>
      <c r="H187" s="2">
        <f t="shared" si="1"/>
        <v>0.72999999998137355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348963.71</v>
      </c>
      <c r="D188" s="1">
        <f>'PR-RAS'!E192</f>
        <v>372383.24</v>
      </c>
      <c r="E188" s="1">
        <v>0</v>
      </c>
      <c r="F188" s="1">
        <v>0</v>
      </c>
      <c r="G188" s="2">
        <f t="shared" si="0"/>
        <v>204527.54553</v>
      </c>
      <c r="H188" s="2">
        <f t="shared" si="1"/>
        <v>0.52999999996973202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1232070.26</v>
      </c>
      <c r="D189" s="1">
        <f>'PR-RAS'!E193</f>
        <v>1357401.84</v>
      </c>
      <c r="E189" s="1">
        <v>0</v>
      </c>
      <c r="F189" s="1">
        <v>0</v>
      </c>
      <c r="G189" s="2">
        <f t="shared" si="0"/>
        <v>742012.30072000006</v>
      </c>
      <c r="H189" s="2">
        <f t="shared" si="1"/>
        <v>0.41999999992549419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835147.55</v>
      </c>
      <c r="D190" s="1">
        <f>'PR-RAS'!E194</f>
        <v>1187934.31</v>
      </c>
      <c r="E190" s="1">
        <v>0</v>
      </c>
      <c r="F190" s="1">
        <v>0</v>
      </c>
      <c r="G190" s="2">
        <f t="shared" si="0"/>
        <v>606882.05613000004</v>
      </c>
      <c r="H190" s="2">
        <f t="shared" si="1"/>
        <v>0.76000000000931323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3691947.14</v>
      </c>
      <c r="D191" s="1">
        <f>'PR-RAS'!E195</f>
        <v>5687621.1699999999</v>
      </c>
      <c r="E191" s="1">
        <v>0</v>
      </c>
      <c r="F191" s="1">
        <v>0</v>
      </c>
      <c r="G191" s="2">
        <f t="shared" si="0"/>
        <v>2862766.0012000003</v>
      </c>
      <c r="H191" s="2">
        <f t="shared" si="1"/>
        <v>0.31000000005587935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9807305.4800000004</v>
      </c>
      <c r="D192" s="1">
        <f>'PR-RAS'!E196</f>
        <v>9586901.4800000004</v>
      </c>
      <c r="E192" s="1">
        <v>0</v>
      </c>
      <c r="F192" s="1">
        <v>0</v>
      </c>
      <c r="G192" s="2">
        <f t="shared" si="0"/>
        <v>5535391.7120400006</v>
      </c>
      <c r="H192" s="2">
        <f t="shared" si="1"/>
        <v>0.96000000089406967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6101528.4099999992</v>
      </c>
      <c r="D198" s="1">
        <f>'PR-RAS'!E202</f>
        <v>5675995.9299999997</v>
      </c>
      <c r="E198" s="1">
        <v>0</v>
      </c>
      <c r="F198" s="1">
        <v>0</v>
      </c>
      <c r="G198" s="2">
        <f t="shared" si="0"/>
        <v>3438343.4931899998</v>
      </c>
      <c r="H198" s="2">
        <f t="shared" si="1"/>
        <v>0.47999999951571226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804558.34</v>
      </c>
      <c r="E199" s="1">
        <v>0</v>
      </c>
      <c r="F199" s="1">
        <v>0</v>
      </c>
      <c r="G199" s="2">
        <f t="shared" si="0"/>
        <v>318605.10264</v>
      </c>
      <c r="H199" s="2">
        <f t="shared" si="1"/>
        <v>0.33999999996740371</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19597.54</v>
      </c>
      <c r="D200" s="1">
        <f>'PR-RAS'!E204</f>
        <v>2897.51</v>
      </c>
      <c r="E200" s="1">
        <v>0</v>
      </c>
      <c r="F200" s="1">
        <v>0</v>
      </c>
      <c r="G200" s="2">
        <f t="shared" si="0"/>
        <v>5053.1194400000004</v>
      </c>
      <c r="H200" s="2">
        <f t="shared" si="1"/>
        <v>0.94999999999890861</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5767762.8899999997</v>
      </c>
      <c r="D201" s="1">
        <f>'PR-RAS'!E205</f>
        <v>4867245.25</v>
      </c>
      <c r="E201" s="1">
        <v>0</v>
      </c>
      <c r="F201" s="1">
        <v>0</v>
      </c>
      <c r="G201" s="2">
        <f t="shared" si="0"/>
        <v>3100450.6780000003</v>
      </c>
      <c r="H201" s="2">
        <f t="shared" si="1"/>
        <v>0.36000000033527613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42.62</v>
      </c>
      <c r="E202" s="1">
        <v>0</v>
      </c>
      <c r="F202" s="1">
        <v>0</v>
      </c>
      <c r="G202" s="2">
        <f t="shared" si="0"/>
        <v>17.133240000000001</v>
      </c>
      <c r="H202" s="2">
        <f t="shared" si="1"/>
        <v>0.38000000000000256</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304152.88</v>
      </c>
      <c r="D203" s="1">
        <f>'PR-RAS'!E207</f>
        <v>0</v>
      </c>
      <c r="E203" s="1">
        <v>0</v>
      </c>
      <c r="F203" s="1">
        <v>0</v>
      </c>
      <c r="G203" s="2">
        <f t="shared" si="0"/>
        <v>61438.881760000004</v>
      </c>
      <c r="H203" s="2">
        <f t="shared" si="1"/>
        <v>0.11999999999534339</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10015.1</v>
      </c>
      <c r="D204" s="1">
        <f>'PR-RAS'!E208</f>
        <v>1252.21</v>
      </c>
      <c r="E204" s="1">
        <v>0</v>
      </c>
      <c r="F204" s="1">
        <v>0</v>
      </c>
      <c r="G204" s="2">
        <f t="shared" si="0"/>
        <v>2541.4625600000004</v>
      </c>
      <c r="H204" s="2">
        <f t="shared" si="1"/>
        <v>0.31000000000040018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3705777.0700000003</v>
      </c>
      <c r="D206" s="1">
        <f>'PR-RAS'!E210</f>
        <v>3910905.55</v>
      </c>
      <c r="E206" s="1">
        <v>0</v>
      </c>
      <c r="F206" s="1">
        <v>0</v>
      </c>
      <c r="G206" s="2">
        <f t="shared" si="0"/>
        <v>2363155.57485</v>
      </c>
      <c r="H206" s="2">
        <f t="shared" si="1"/>
        <v>0.52000000048428774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1267588.92</v>
      </c>
      <c r="D207" s="1">
        <f>'PR-RAS'!E211</f>
        <v>1181316.18</v>
      </c>
      <c r="E207" s="1">
        <v>0</v>
      </c>
      <c r="F207" s="1">
        <v>0</v>
      </c>
      <c r="G207" s="2">
        <f t="shared" si="0"/>
        <v>747825.58367999992</v>
      </c>
      <c r="H207" s="2">
        <f t="shared" si="1"/>
        <v>0.26000000000931323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87091.08</v>
      </c>
      <c r="D208" s="1">
        <f>'PR-RAS'!E212</f>
        <v>12415.74</v>
      </c>
      <c r="E208" s="1">
        <v>0</v>
      </c>
      <c r="F208" s="1">
        <v>0</v>
      </c>
      <c r="G208" s="2">
        <f t="shared" si="0"/>
        <v>23167.96992</v>
      </c>
      <c r="H208" s="2">
        <f t="shared" si="1"/>
        <v>0.34000000000196451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2206830.6800000002</v>
      </c>
      <c r="D209" s="1">
        <f>'PR-RAS'!E213</f>
        <v>2574575.38</v>
      </c>
      <c r="E209" s="1">
        <v>0</v>
      </c>
      <c r="F209" s="1">
        <v>0</v>
      </c>
      <c r="G209" s="2">
        <f t="shared" si="0"/>
        <v>1530044.1395199997</v>
      </c>
      <c r="H209" s="2">
        <f t="shared" si="1"/>
        <v>0.69999999972060323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144266.39000000001</v>
      </c>
      <c r="D210" s="1">
        <f>'PR-RAS'!E214</f>
        <v>142598.25</v>
      </c>
      <c r="E210" s="1">
        <v>0</v>
      </c>
      <c r="F210" s="1">
        <v>0</v>
      </c>
      <c r="G210" s="2">
        <f t="shared" si="0"/>
        <v>89757.744009999995</v>
      </c>
      <c r="H210" s="2">
        <f t="shared" si="1"/>
        <v>0.64000000001396984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128971372.12</v>
      </c>
      <c r="D211" s="1">
        <f>'PR-RAS'!E215</f>
        <v>151754585.06999999</v>
      </c>
      <c r="E211" s="1">
        <v>0</v>
      </c>
      <c r="F211" s="1">
        <v>0</v>
      </c>
      <c r="G211" s="2">
        <f t="shared" si="0"/>
        <v>90820913.874599993</v>
      </c>
      <c r="H211" s="2">
        <f t="shared" si="1"/>
        <v>0.18999999761581421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125980416.03</v>
      </c>
      <c r="D212" s="1">
        <f>'PR-RAS'!E216</f>
        <v>148123588.90000001</v>
      </c>
      <c r="E212" s="1">
        <v>0</v>
      </c>
      <c r="F212" s="1">
        <v>0</v>
      </c>
      <c r="G212" s="2">
        <f t="shared" si="0"/>
        <v>89090022.298130006</v>
      </c>
      <c r="H212" s="2">
        <f t="shared" si="1"/>
        <v>0.12999999523162842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125980416.03</v>
      </c>
      <c r="D214" s="1">
        <f>'PR-RAS'!E218</f>
        <v>148123588.90000001</v>
      </c>
      <c r="E214" s="1">
        <v>0</v>
      </c>
      <c r="F214" s="1">
        <v>0</v>
      </c>
      <c r="G214" s="2">
        <f t="shared" si="0"/>
        <v>89934477.485790014</v>
      </c>
      <c r="H214" s="2">
        <f t="shared" si="1"/>
        <v>0.12999999523162842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2247702.7200000002</v>
      </c>
      <c r="D215" s="1">
        <f>'PR-RAS'!E219</f>
        <v>3021794.7199999997</v>
      </c>
      <c r="E215" s="1">
        <v>0</v>
      </c>
      <c r="F215" s="1">
        <v>0</v>
      </c>
      <c r="G215" s="2">
        <f t="shared" si="0"/>
        <v>1774336.5222400001</v>
      </c>
      <c r="H215" s="2">
        <f t="shared" si="1"/>
        <v>0.56000000005587935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570583.93000000005</v>
      </c>
      <c r="D217" s="1">
        <f>'PR-RAS'!E221</f>
        <v>694686.63</v>
      </c>
      <c r="E217" s="1">
        <v>0</v>
      </c>
      <c r="F217" s="1">
        <v>0</v>
      </c>
      <c r="G217" s="2">
        <f t="shared" si="0"/>
        <v>423350.75303999998</v>
      </c>
      <c r="H217" s="2">
        <f t="shared" si="1"/>
        <v>0.43999999994412065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1677118.79</v>
      </c>
      <c r="D218" s="1">
        <f>'PR-RAS'!E222</f>
        <v>2327108.09</v>
      </c>
      <c r="E218" s="1">
        <v>0</v>
      </c>
      <c r="F218" s="1">
        <v>0</v>
      </c>
      <c r="G218" s="2">
        <f t="shared" si="0"/>
        <v>1373899.6884899999</v>
      </c>
      <c r="H218" s="2">
        <f t="shared" si="1"/>
        <v>0.29999999981373549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743253.37</v>
      </c>
      <c r="D219" s="1">
        <f>'PR-RAS'!E223</f>
        <v>609201.44999999995</v>
      </c>
      <c r="E219" s="1">
        <v>0</v>
      </c>
      <c r="F219" s="1">
        <v>0</v>
      </c>
      <c r="G219" s="2">
        <f t="shared" si="0"/>
        <v>427641.06686000002</v>
      </c>
      <c r="H219" s="2">
        <f t="shared" si="1"/>
        <v>0.81999999994877726</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11894358.109999999</v>
      </c>
      <c r="D220" s="1">
        <f>'PR-RAS'!E224</f>
        <v>27305141.73</v>
      </c>
      <c r="E220" s="1">
        <v>0</v>
      </c>
      <c r="F220" s="1">
        <v>0</v>
      </c>
      <c r="G220" s="2">
        <f t="shared" si="0"/>
        <v>14564516.503830001</v>
      </c>
      <c r="H220" s="2">
        <f t="shared" si="1"/>
        <v>0.37999999895691872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286342.89</v>
      </c>
      <c r="D221" s="1">
        <f>'PR-RAS'!E225</f>
        <v>180199.88</v>
      </c>
      <c r="E221" s="1">
        <v>0</v>
      </c>
      <c r="F221" s="1">
        <v>0</v>
      </c>
      <c r="G221" s="2">
        <f t="shared" si="0"/>
        <v>142283.383</v>
      </c>
      <c r="H221" s="2">
        <f t="shared" si="1"/>
        <v>0.22999999998137355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286342.89</v>
      </c>
      <c r="D222" s="1">
        <f>'PR-RAS'!E226</f>
        <v>180199.88</v>
      </c>
      <c r="E222" s="1">
        <v>0</v>
      </c>
      <c r="F222" s="1">
        <v>0</v>
      </c>
      <c r="G222" s="2">
        <f t="shared" si="0"/>
        <v>142930.12565</v>
      </c>
      <c r="H222" s="2">
        <f t="shared" si="1"/>
        <v>0.22999999998137355</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266847.78999999998</v>
      </c>
      <c r="D224" s="1">
        <f>'PR-RAS'!E228</f>
        <v>61000</v>
      </c>
      <c r="E224" s="1">
        <v>0</v>
      </c>
      <c r="F224" s="1">
        <v>0</v>
      </c>
      <c r="G224" s="2">
        <f t="shared" si="0"/>
        <v>86713.05717</v>
      </c>
      <c r="H224" s="2">
        <f t="shared" si="1"/>
        <v>0.21000000002095476</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266847.78999999998</v>
      </c>
      <c r="D225" s="1">
        <f>'PR-RAS'!E229</f>
        <v>61000</v>
      </c>
      <c r="E225" s="1">
        <v>0</v>
      </c>
      <c r="F225" s="1">
        <v>0</v>
      </c>
      <c r="G225" s="2">
        <f t="shared" si="0"/>
        <v>87101.90496</v>
      </c>
      <c r="H225" s="2">
        <f t="shared" si="1"/>
        <v>0.21000000002095476</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1414460.75</v>
      </c>
      <c r="D227" s="1">
        <f>'PR-RAS'!E231</f>
        <v>15446473.560000001</v>
      </c>
      <c r="E227" s="1">
        <v>0</v>
      </c>
      <c r="F227" s="1">
        <v>0</v>
      </c>
      <c r="G227" s="2">
        <f t="shared" si="0"/>
        <v>7301474.1786200004</v>
      </c>
      <c r="H227" s="2">
        <f t="shared" si="1"/>
        <v>0.68999999947845936</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1391816.19</v>
      </c>
      <c r="D228" s="1">
        <f>'PR-RAS'!E232</f>
        <v>15446473.560000001</v>
      </c>
      <c r="E228" s="1">
        <v>0</v>
      </c>
      <c r="F228" s="1">
        <v>0</v>
      </c>
      <c r="G228" s="2">
        <f t="shared" si="0"/>
        <v>7328641.2713700011</v>
      </c>
      <c r="H228" s="2">
        <f t="shared" si="1"/>
        <v>0.62999999942258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22644.560000000001</v>
      </c>
      <c r="D229" s="1">
        <f>'PR-RAS'!E233</f>
        <v>0</v>
      </c>
      <c r="E229" s="1">
        <v>0</v>
      </c>
      <c r="F229" s="1">
        <v>0</v>
      </c>
      <c r="G229" s="2">
        <f t="shared" si="0"/>
        <v>5162.9596800000008</v>
      </c>
      <c r="H229" s="2">
        <f t="shared" si="1"/>
        <v>0.43999999999869033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9671412.4900000002</v>
      </c>
      <c r="D232" s="1">
        <f>'PR-RAS'!E236</f>
        <v>8724704.8200000003</v>
      </c>
      <c r="E232" s="1">
        <v>0</v>
      </c>
      <c r="F232" s="1">
        <v>0</v>
      </c>
      <c r="G232" s="2">
        <f t="shared" si="0"/>
        <v>6264909.9120300012</v>
      </c>
      <c r="H232" s="2">
        <f t="shared" si="1"/>
        <v>0.66999999992549419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9671412.4900000002</v>
      </c>
      <c r="D233" s="1">
        <f>'PR-RAS'!E237</f>
        <v>8724704.8200000003</v>
      </c>
      <c r="E233" s="1">
        <v>0</v>
      </c>
      <c r="F233" s="1">
        <v>0</v>
      </c>
      <c r="G233" s="2">
        <f t="shared" si="0"/>
        <v>6292030.7341600014</v>
      </c>
      <c r="H233" s="2">
        <f t="shared" si="1"/>
        <v>0.66999999992549419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255294.19</v>
      </c>
      <c r="D240" s="1">
        <f>'PR-RAS'!E244</f>
        <v>2892763.4699999997</v>
      </c>
      <c r="E240" s="1">
        <v>0</v>
      </c>
      <c r="F240" s="1">
        <v>0</v>
      </c>
      <c r="G240" s="2">
        <f t="shared" si="0"/>
        <v>1443756.2500699998</v>
      </c>
      <c r="H240" s="2">
        <f t="shared" si="1"/>
        <v>0.65999999974155799</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255294.19</v>
      </c>
      <c r="D241" s="1">
        <f>'PR-RAS'!E245</f>
        <v>451772.28</v>
      </c>
      <c r="E241" s="1">
        <v>0</v>
      </c>
      <c r="F241" s="1">
        <v>0</v>
      </c>
      <c r="G241" s="2">
        <f t="shared" si="0"/>
        <v>278121.3</v>
      </c>
      <c r="H241" s="2">
        <f t="shared" si="1"/>
        <v>0.47000000003026798</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2440991.19</v>
      </c>
      <c r="E242" s="1">
        <v>0</v>
      </c>
      <c r="F242" s="1">
        <v>0</v>
      </c>
      <c r="G242" s="2">
        <f t="shared" si="0"/>
        <v>1176557.75358</v>
      </c>
      <c r="H242" s="2">
        <f t="shared" si="1"/>
        <v>0.18999999994412065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119610773.08</v>
      </c>
      <c r="D248" s="1">
        <f>'PR-RAS'!E252</f>
        <v>96151781.190000013</v>
      </c>
      <c r="E248" s="1">
        <v>0</v>
      </c>
      <c r="F248" s="1">
        <v>0</v>
      </c>
      <c r="G248" s="2">
        <f t="shared" si="0"/>
        <v>77042840.858620003</v>
      </c>
      <c r="H248" s="2">
        <f t="shared" si="1"/>
        <v>0.27000001072883606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119610773.08</v>
      </c>
      <c r="D255" s="1">
        <f>'PR-RAS'!E259</f>
        <v>96151781.190000013</v>
      </c>
      <c r="E255" s="1">
        <v>0</v>
      </c>
      <c r="F255" s="1">
        <v>0</v>
      </c>
      <c r="G255" s="2">
        <f t="shared" si="0"/>
        <v>79226241.206840008</v>
      </c>
      <c r="H255" s="2">
        <f t="shared" si="1"/>
        <v>0.27000001072883606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93808969.269999996</v>
      </c>
      <c r="D256" s="1">
        <f>'PR-RAS'!E260</f>
        <v>73325361.680000007</v>
      </c>
      <c r="E256" s="1">
        <v>0</v>
      </c>
      <c r="F256" s="1">
        <v>0</v>
      </c>
      <c r="G256" s="2">
        <f t="shared" si="0"/>
        <v>61317221.620650001</v>
      </c>
      <c r="H256" s="2">
        <f t="shared" si="1"/>
        <v>0.58999998867511749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25799588.140000001</v>
      </c>
      <c r="D257" s="1">
        <f>'PR-RAS'!E261</f>
        <v>22826419.510000002</v>
      </c>
      <c r="E257" s="1">
        <v>0</v>
      </c>
      <c r="F257" s="1">
        <v>0</v>
      </c>
      <c r="G257" s="2">
        <f t="shared" si="0"/>
        <v>18291821.352959998</v>
      </c>
      <c r="H257" s="2">
        <f t="shared" si="1"/>
        <v>0.62999999895691872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2215.67</v>
      </c>
      <c r="D258" s="1">
        <f>'PR-RAS'!E262</f>
        <v>0</v>
      </c>
      <c r="E258" s="1">
        <v>0</v>
      </c>
      <c r="F258" s="1">
        <v>0</v>
      </c>
      <c r="G258" s="2">
        <f t="shared" si="0"/>
        <v>569.42719</v>
      </c>
      <c r="H258" s="2">
        <f t="shared" si="1"/>
        <v>0.32999999999992724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96194401.129999995</v>
      </c>
      <c r="D259" s="1">
        <f>'PR-RAS'!E263</f>
        <v>123267012.33000001</v>
      </c>
      <c r="E259" s="1">
        <v>0</v>
      </c>
      <c r="F259" s="1">
        <v>0</v>
      </c>
      <c r="G259" s="2">
        <f t="shared" si="0"/>
        <v>88423933.853820011</v>
      </c>
      <c r="H259" s="2">
        <f t="shared" si="1"/>
        <v>0.46000000834465027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46615346.07</v>
      </c>
      <c r="D260" s="1">
        <f>'PR-RAS'!E264</f>
        <v>51741496.830000006</v>
      </c>
      <c r="E260" s="1">
        <v>0</v>
      </c>
      <c r="F260" s="1">
        <v>0</v>
      </c>
      <c r="G260" s="2">
        <f t="shared" si="0"/>
        <v>38875469.990070008</v>
      </c>
      <c r="H260" s="2">
        <f t="shared" si="1"/>
        <v>0.23999999463558197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45891017.920000002</v>
      </c>
      <c r="D261" s="1">
        <f>'PR-RAS'!E265</f>
        <v>50869577.020000003</v>
      </c>
      <c r="E261" s="1">
        <v>0</v>
      </c>
      <c r="F261" s="1">
        <v>0</v>
      </c>
      <c r="G261" s="2">
        <f t="shared" si="0"/>
        <v>38383844.709600002</v>
      </c>
      <c r="H261" s="2">
        <f t="shared" si="1"/>
        <v>0.10000000149011612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494.87</v>
      </c>
      <c r="D262" s="1">
        <f>'PR-RAS'!E266</f>
        <v>223032.46</v>
      </c>
      <c r="E262" s="1">
        <v>0</v>
      </c>
      <c r="F262" s="1">
        <v>0</v>
      </c>
      <c r="G262" s="2">
        <f t="shared" si="0"/>
        <v>116552.10519</v>
      </c>
      <c r="H262" s="2">
        <f t="shared" si="1"/>
        <v>0.58999999999184638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723833.28</v>
      </c>
      <c r="D263" s="1">
        <f>'PR-RAS'!E267</f>
        <v>648887.35</v>
      </c>
      <c r="E263" s="1">
        <v>0</v>
      </c>
      <c r="F263" s="1">
        <v>0</v>
      </c>
      <c r="G263" s="2">
        <f t="shared" si="0"/>
        <v>529661.29076</v>
      </c>
      <c r="H263" s="2">
        <f t="shared" si="1"/>
        <v>0.63000000000465661</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1200986.1400000001</v>
      </c>
      <c r="D264" s="1">
        <f>'PR-RAS'!E268</f>
        <v>692915.05999999994</v>
      </c>
      <c r="E264" s="1">
        <v>0</v>
      </c>
      <c r="F264" s="1">
        <v>0</v>
      </c>
      <c r="G264" s="2">
        <f t="shared" si="0"/>
        <v>680332.67637999996</v>
      </c>
      <c r="H264" s="2">
        <f t="shared" si="1"/>
        <v>0.20000000006984919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149418.10999999999</v>
      </c>
      <c r="D265" s="1">
        <f>'PR-RAS'!E269</f>
        <v>77716.87</v>
      </c>
      <c r="E265" s="1">
        <v>0</v>
      </c>
      <c r="F265" s="1">
        <v>0</v>
      </c>
      <c r="G265" s="2">
        <f t="shared" ref="G265:G521" si="8">(B265/1000)*(C265*1+D265*2)</f>
        <v>80480.888399999996</v>
      </c>
      <c r="H265" s="2">
        <f t="shared" ref="H265:H521" si="9">ABS(C265-ROUND(C265,0))+ABS(D265-ROUND(D265,0))</f>
        <v>0.23999999999068677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1051568.03</v>
      </c>
      <c r="D266" s="1">
        <f>'PR-RAS'!E270</f>
        <v>615198.18999999994</v>
      </c>
      <c r="E266" s="1">
        <v>0</v>
      </c>
      <c r="F266" s="1">
        <v>0</v>
      </c>
      <c r="G266" s="2">
        <f t="shared" si="8"/>
        <v>604720.56865000003</v>
      </c>
      <c r="H266" s="2">
        <f t="shared" si="9"/>
        <v>0.21999999997206032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9103544.3800000008</v>
      </c>
      <c r="D269" s="1">
        <f>'PR-RAS'!E273</f>
        <v>13127485.9</v>
      </c>
      <c r="E269" s="1">
        <v>0</v>
      </c>
      <c r="F269" s="1">
        <v>0</v>
      </c>
      <c r="G269" s="2">
        <f t="shared" si="8"/>
        <v>9476082.336240001</v>
      </c>
      <c r="H269" s="2">
        <f t="shared" si="9"/>
        <v>0.48000000044703484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6737337.1600000001</v>
      </c>
      <c r="D270" s="1">
        <f>'PR-RAS'!E274</f>
        <v>10808643.07</v>
      </c>
      <c r="E270" s="1">
        <v>0</v>
      </c>
      <c r="F270" s="1">
        <v>0</v>
      </c>
      <c r="G270" s="2">
        <f t="shared" si="8"/>
        <v>7627393.667700001</v>
      </c>
      <c r="H270" s="2">
        <f t="shared" si="9"/>
        <v>0.23000000044703484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860327.63</v>
      </c>
      <c r="D272" s="1">
        <f>'PR-RAS'!E276</f>
        <v>741905.76</v>
      </c>
      <c r="E272" s="1">
        <v>0</v>
      </c>
      <c r="F272" s="1">
        <v>0</v>
      </c>
      <c r="G272" s="2">
        <f t="shared" si="8"/>
        <v>635261.70964999998</v>
      </c>
      <c r="H272" s="2">
        <f t="shared" si="9"/>
        <v>0.60999999998603016</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224026.79</v>
      </c>
      <c r="D273" s="1">
        <f>'PR-RAS'!E277</f>
        <v>130699.16</v>
      </c>
      <c r="E273" s="1">
        <v>0</v>
      </c>
      <c r="F273" s="1">
        <v>0</v>
      </c>
      <c r="G273" s="2">
        <f t="shared" si="8"/>
        <v>132035.62992000001</v>
      </c>
      <c r="H273" s="2">
        <f t="shared" si="9"/>
        <v>0.36999999999534339</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1281852.8</v>
      </c>
      <c r="D274" s="1">
        <f>'PR-RAS'!E278</f>
        <v>1446237.91</v>
      </c>
      <c r="E274" s="1">
        <v>0</v>
      </c>
      <c r="F274" s="1">
        <v>0</v>
      </c>
      <c r="G274" s="2">
        <f t="shared" si="8"/>
        <v>1139591.7132600001</v>
      </c>
      <c r="H274" s="2">
        <f t="shared" si="9"/>
        <v>0.2900000000372529</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39274524.539999999</v>
      </c>
      <c r="D275" s="1">
        <f>'PR-RAS'!E279</f>
        <v>57705114.539999999</v>
      </c>
      <c r="E275" s="1">
        <v>0</v>
      </c>
      <c r="F275" s="1">
        <v>0</v>
      </c>
      <c r="G275" s="2">
        <f t="shared" si="8"/>
        <v>42383622.491880007</v>
      </c>
      <c r="H275" s="2">
        <f t="shared" si="9"/>
        <v>0.92000000178813934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35493663.829999998</v>
      </c>
      <c r="D276" s="1">
        <f>'PR-RAS'!E280</f>
        <v>49916128.990000002</v>
      </c>
      <c r="E276" s="1">
        <v>0</v>
      </c>
      <c r="F276" s="1">
        <v>0</v>
      </c>
      <c r="G276" s="2">
        <f t="shared" si="8"/>
        <v>37214628.497750007</v>
      </c>
      <c r="H276" s="2">
        <f t="shared" si="9"/>
        <v>0.17999999970197678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3780860.71</v>
      </c>
      <c r="D279" s="1">
        <f>'PR-RAS'!E283</f>
        <v>7788985.5499999998</v>
      </c>
      <c r="E279" s="1">
        <v>0</v>
      </c>
      <c r="F279" s="1">
        <v>0</v>
      </c>
      <c r="G279" s="2">
        <f t="shared" si="8"/>
        <v>5381755.2431800002</v>
      </c>
      <c r="H279" s="2">
        <f t="shared" si="9"/>
        <v>0.74000000022351742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1495508073.7499995</v>
      </c>
      <c r="D285" s="1">
        <f>'PR-RAS'!E289</f>
        <v>1773372056.6200001</v>
      </c>
      <c r="E285" s="1">
        <v>0</v>
      </c>
      <c r="F285" s="1">
        <v>0</v>
      </c>
      <c r="G285" s="2">
        <f t="shared" si="8"/>
        <v>1431999621.1051598</v>
      </c>
      <c r="H285" s="2">
        <f t="shared" si="9"/>
        <v>0.63000035285949707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291252747.90000033</v>
      </c>
      <c r="D286" s="1">
        <f>'PR-RAS'!E290</f>
        <v>384494588.99000001</v>
      </c>
      <c r="E286" s="1">
        <v>0</v>
      </c>
      <c r="F286" s="1">
        <v>0</v>
      </c>
      <c r="G286" s="2">
        <f t="shared" si="8"/>
        <v>302168948.87580007</v>
      </c>
      <c r="H286" s="2">
        <f t="shared" si="9"/>
        <v>0.10999965667724609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524986713.30000001</v>
      </c>
      <c r="D288" s="1">
        <f>'PR-RAS'!E292</f>
        <v>793839139.51999998</v>
      </c>
      <c r="E288" s="1">
        <v>0</v>
      </c>
      <c r="F288" s="1">
        <v>0</v>
      </c>
      <c r="G288" s="2">
        <f t="shared" si="8"/>
        <v>606334852.80157995</v>
      </c>
      <c r="H288" s="2">
        <f t="shared" si="9"/>
        <v>0.78000003099441528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86905356.400000006</v>
      </c>
      <c r="D290" s="1">
        <f>'PR-RAS'!E294</f>
        <v>92474002.810000002</v>
      </c>
      <c r="E290" s="1">
        <v>0</v>
      </c>
      <c r="F290" s="1">
        <v>0</v>
      </c>
      <c r="G290" s="2">
        <f t="shared" si="8"/>
        <v>78565621.623779982</v>
      </c>
      <c r="H290" s="2">
        <f t="shared" si="9"/>
        <v>0.59000000357627869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4998322.1900000004</v>
      </c>
      <c r="D291" s="1">
        <f>'PR-RAS'!E295</f>
        <v>5556041.8200000003</v>
      </c>
      <c r="E291" s="1">
        <v>0</v>
      </c>
      <c r="F291" s="1">
        <v>0</v>
      </c>
      <c r="G291" s="2">
        <f t="shared" si="8"/>
        <v>4672017.6907000002</v>
      </c>
      <c r="H291" s="2">
        <f t="shared" si="9"/>
        <v>0.37000000011175871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15933521.859999999</v>
      </c>
      <c r="D292" s="1">
        <f>'PR-RAS'!E296</f>
        <v>18478269.309999999</v>
      </c>
      <c r="E292" s="1">
        <v>0</v>
      </c>
      <c r="F292" s="1">
        <v>0</v>
      </c>
      <c r="G292" s="2">
        <f t="shared" si="8"/>
        <v>15391007.599679997</v>
      </c>
      <c r="H292" s="2">
        <f t="shared" si="9"/>
        <v>0.44999999925494194</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7745825.9700000007</v>
      </c>
      <c r="D293" s="1">
        <f>'PR-RAS'!E298</f>
        <v>7942076.2699999996</v>
      </c>
      <c r="E293" s="1">
        <v>0</v>
      </c>
      <c r="F293" s="1">
        <v>0</v>
      </c>
      <c r="G293" s="2">
        <f t="shared" si="8"/>
        <v>6899953.724919999</v>
      </c>
      <c r="H293" s="2">
        <f t="shared" si="9"/>
        <v>0.29999999888241291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2277178.35</v>
      </c>
      <c r="D294" s="1">
        <f>'PR-RAS'!E299</f>
        <v>3353444.52</v>
      </c>
      <c r="E294" s="1">
        <v>0</v>
      </c>
      <c r="F294" s="1">
        <v>0</v>
      </c>
      <c r="G294" s="2">
        <f t="shared" si="8"/>
        <v>2632331.7452699998</v>
      </c>
      <c r="H294" s="2">
        <f t="shared" si="9"/>
        <v>0.83000000007450581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2136612.2000000002</v>
      </c>
      <c r="D295" s="1">
        <f>'PR-RAS'!E300</f>
        <v>3215473.17</v>
      </c>
      <c r="E295" s="1">
        <v>0</v>
      </c>
      <c r="F295" s="1">
        <v>0</v>
      </c>
      <c r="G295" s="2">
        <f t="shared" si="8"/>
        <v>2518862.2107599997</v>
      </c>
      <c r="H295" s="2">
        <f t="shared" si="9"/>
        <v>0.37000000011175871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2118054.23</v>
      </c>
      <c r="D296" s="1">
        <f>'PR-RAS'!E301</f>
        <v>3167434.01</v>
      </c>
      <c r="E296" s="1">
        <v>0</v>
      </c>
      <c r="F296" s="1">
        <v>0</v>
      </c>
      <c r="G296" s="2">
        <f t="shared" si="8"/>
        <v>2493612.0637499997</v>
      </c>
      <c r="H296" s="2">
        <f t="shared" si="9"/>
        <v>0.23999999975785613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18557.97</v>
      </c>
      <c r="D297" s="1">
        <f>'PR-RAS'!E302</f>
        <v>48039.16</v>
      </c>
      <c r="E297" s="1">
        <v>0</v>
      </c>
      <c r="F297" s="1">
        <v>0</v>
      </c>
      <c r="G297" s="2">
        <f t="shared" si="8"/>
        <v>33932.341840000001</v>
      </c>
      <c r="H297" s="2">
        <f t="shared" si="9"/>
        <v>0.19000000000232831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140566.15</v>
      </c>
      <c r="D299" s="1">
        <f>'PR-RAS'!E304</f>
        <v>137971.35</v>
      </c>
      <c r="E299" s="1">
        <v>0</v>
      </c>
      <c r="F299" s="1">
        <v>0</v>
      </c>
      <c r="G299" s="2">
        <f t="shared" si="8"/>
        <v>124119.63729999999</v>
      </c>
      <c r="H299" s="2">
        <f t="shared" si="9"/>
        <v>0.5</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77069.440000000002</v>
      </c>
      <c r="D303" s="1">
        <f>'PR-RAS'!E308</f>
        <v>51125.85</v>
      </c>
      <c r="E303" s="1">
        <v>0</v>
      </c>
      <c r="F303" s="1">
        <v>0</v>
      </c>
      <c r="G303" s="2">
        <f t="shared" si="8"/>
        <v>54154.984280000004</v>
      </c>
      <c r="H303" s="2">
        <f t="shared" si="9"/>
        <v>0.5900000000037835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63496.71</v>
      </c>
      <c r="D305" s="1">
        <f>'PR-RAS'!E310</f>
        <v>86845.5</v>
      </c>
      <c r="E305" s="1">
        <v>0</v>
      </c>
      <c r="F305" s="1">
        <v>0</v>
      </c>
      <c r="G305" s="2">
        <f t="shared" si="8"/>
        <v>72105.063840000003</v>
      </c>
      <c r="H305" s="2">
        <f t="shared" si="9"/>
        <v>0.79000000000087311</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5468647.6200000001</v>
      </c>
      <c r="D306" s="1">
        <f>'PR-RAS'!E311</f>
        <v>4588631.75</v>
      </c>
      <c r="E306" s="1">
        <v>0</v>
      </c>
      <c r="F306" s="1">
        <v>0</v>
      </c>
      <c r="G306" s="2">
        <f t="shared" si="8"/>
        <v>4467002.8916000007</v>
      </c>
      <c r="H306" s="2">
        <f t="shared" si="9"/>
        <v>0.62999999988824129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5391761.1200000001</v>
      </c>
      <c r="D307" s="1">
        <f>'PR-RAS'!E312</f>
        <v>4512733.33</v>
      </c>
      <c r="E307" s="1">
        <v>0</v>
      </c>
      <c r="F307" s="1">
        <v>0</v>
      </c>
      <c r="G307" s="2">
        <f t="shared" si="8"/>
        <v>4411671.7006800007</v>
      </c>
      <c r="H307" s="2">
        <f t="shared" si="9"/>
        <v>0.45000000018626451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5122068.91</v>
      </c>
      <c r="D308" s="1">
        <f>'PR-RAS'!E313</f>
        <v>4397709.82</v>
      </c>
      <c r="E308" s="1">
        <v>0</v>
      </c>
      <c r="F308" s="1">
        <v>0</v>
      </c>
      <c r="G308" s="2">
        <f t="shared" si="8"/>
        <v>4272668.9848500006</v>
      </c>
      <c r="H308" s="2">
        <f t="shared" si="9"/>
        <v>0.26999999955296516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121391.51</v>
      </c>
      <c r="D309" s="1">
        <f>'PR-RAS'!E314</f>
        <v>114881.09</v>
      </c>
      <c r="E309" s="1">
        <v>0</v>
      </c>
      <c r="F309" s="1">
        <v>0</v>
      </c>
      <c r="G309" s="2">
        <f t="shared" si="8"/>
        <v>108155.33652</v>
      </c>
      <c r="H309" s="2">
        <f t="shared" si="9"/>
        <v>0.58000000000174623</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148300.70000000001</v>
      </c>
      <c r="D311" s="1">
        <f>'PR-RAS'!E316</f>
        <v>142.41999999999999</v>
      </c>
      <c r="E311" s="1">
        <v>0</v>
      </c>
      <c r="F311" s="1">
        <v>0</v>
      </c>
      <c r="G311" s="2">
        <f t="shared" si="8"/>
        <v>46061.517400000004</v>
      </c>
      <c r="H311" s="2">
        <f t="shared" si="9"/>
        <v>0.71999999998834596</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25767.279999999999</v>
      </c>
      <c r="D312" s="1">
        <f>'PR-RAS'!E317</f>
        <v>23231.29</v>
      </c>
      <c r="E312" s="1">
        <v>0</v>
      </c>
      <c r="F312" s="1">
        <v>0</v>
      </c>
      <c r="G312" s="2">
        <f t="shared" si="8"/>
        <v>22463.48646</v>
      </c>
      <c r="H312" s="2">
        <f t="shared" si="9"/>
        <v>0.56999999999970896</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2475.2800000000002</v>
      </c>
      <c r="D313" s="1">
        <f>'PR-RAS'!E318</f>
        <v>11459.98</v>
      </c>
      <c r="E313" s="1">
        <v>0</v>
      </c>
      <c r="F313" s="1">
        <v>0</v>
      </c>
      <c r="G313" s="2">
        <f t="shared" si="8"/>
        <v>7923.314879999999</v>
      </c>
      <c r="H313" s="2">
        <f t="shared" si="9"/>
        <v>0.30000000000063665</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81.12</v>
      </c>
      <c r="D314" s="1">
        <f>'PR-RAS'!E319</f>
        <v>142.83000000000001</v>
      </c>
      <c r="E314" s="1">
        <v>0</v>
      </c>
      <c r="F314" s="1">
        <v>0</v>
      </c>
      <c r="G314" s="2">
        <f t="shared" si="8"/>
        <v>114.80214000000001</v>
      </c>
      <c r="H314" s="2">
        <f t="shared" si="9"/>
        <v>0.28999999999999204</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1306.0999999999999</v>
      </c>
      <c r="D315" s="1">
        <f>'PR-RAS'!E320</f>
        <v>0</v>
      </c>
      <c r="E315" s="1">
        <v>0</v>
      </c>
      <c r="F315" s="1">
        <v>0</v>
      </c>
      <c r="G315" s="2">
        <f t="shared" si="8"/>
        <v>410.11539999999997</v>
      </c>
      <c r="H315" s="2">
        <f t="shared" si="9"/>
        <v>9.9999999999909051E-2</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769.79</v>
      </c>
      <c r="D316" s="1">
        <f>'PR-RAS'!E321</f>
        <v>200</v>
      </c>
      <c r="E316" s="1">
        <v>0</v>
      </c>
      <c r="F316" s="1">
        <v>0</v>
      </c>
      <c r="G316" s="2">
        <f t="shared" si="8"/>
        <v>368.48385000000002</v>
      </c>
      <c r="H316" s="2">
        <f t="shared" si="9"/>
        <v>0.21000000000003638</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132.72</v>
      </c>
      <c r="D317" s="1">
        <f>'PR-RAS'!E322</f>
        <v>305.45</v>
      </c>
      <c r="E317" s="1">
        <v>0</v>
      </c>
      <c r="F317" s="1">
        <v>0</v>
      </c>
      <c r="G317" s="2">
        <f t="shared" si="8"/>
        <v>234.98392000000001</v>
      </c>
      <c r="H317" s="2">
        <f t="shared" si="9"/>
        <v>0.72999999999998977</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340</v>
      </c>
      <c r="E318" s="1">
        <v>0</v>
      </c>
      <c r="F318" s="1">
        <v>0</v>
      </c>
      <c r="G318" s="2">
        <f t="shared" si="8"/>
        <v>215.56</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21002.27</v>
      </c>
      <c r="D319" s="1">
        <f>'PR-RAS'!E324</f>
        <v>10783.03</v>
      </c>
      <c r="E319" s="1">
        <v>0</v>
      </c>
      <c r="F319" s="1">
        <v>0</v>
      </c>
      <c r="G319" s="2">
        <f t="shared" si="8"/>
        <v>13536.728940000001</v>
      </c>
      <c r="H319" s="2">
        <f t="shared" si="9"/>
        <v>0.30000000000109139</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51119.22</v>
      </c>
      <c r="D321" s="1">
        <f>'PR-RAS'!E326</f>
        <v>52667.130000000005</v>
      </c>
      <c r="E321" s="1">
        <v>0</v>
      </c>
      <c r="F321" s="1">
        <v>0</v>
      </c>
      <c r="G321" s="2">
        <f t="shared" si="8"/>
        <v>50065.113600000004</v>
      </c>
      <c r="H321" s="2">
        <f t="shared" si="9"/>
        <v>0.35000000000582077</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51119.22</v>
      </c>
      <c r="D322" s="1">
        <f>'PR-RAS'!E327</f>
        <v>29071.86</v>
      </c>
      <c r="E322" s="1">
        <v>0</v>
      </c>
      <c r="F322" s="1">
        <v>0</v>
      </c>
      <c r="G322" s="2">
        <f t="shared" si="8"/>
        <v>35073.403740000002</v>
      </c>
      <c r="H322" s="2">
        <f t="shared" si="9"/>
        <v>0.36000000000058208</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6795.27</v>
      </c>
      <c r="E323" s="1">
        <v>0</v>
      </c>
      <c r="F323" s="1">
        <v>0</v>
      </c>
      <c r="G323" s="2">
        <f t="shared" si="8"/>
        <v>4376.1538800000008</v>
      </c>
      <c r="H323" s="2">
        <f t="shared" si="9"/>
        <v>0.27000000000043656</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16800</v>
      </c>
      <c r="E324" s="1">
        <v>0</v>
      </c>
      <c r="F324" s="1">
        <v>0</v>
      </c>
      <c r="G324" s="2">
        <f t="shared" si="8"/>
        <v>10852.800000000001</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142010797.41</v>
      </c>
      <c r="D345" s="1">
        <f>'PR-RAS'!E350</f>
        <v>193110053.16</v>
      </c>
      <c r="E345" s="1">
        <v>0</v>
      </c>
      <c r="F345" s="1">
        <v>0</v>
      </c>
      <c r="G345" s="2">
        <f t="shared" si="8"/>
        <v>181711430.88312</v>
      </c>
      <c r="H345" s="2">
        <f t="shared" si="9"/>
        <v>0.56999999284744263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1469764.4900000002</v>
      </c>
      <c r="D346" s="1">
        <f>'PR-RAS'!E351</f>
        <v>8154802.5099999998</v>
      </c>
      <c r="E346" s="1">
        <v>0</v>
      </c>
      <c r="F346" s="1">
        <v>0</v>
      </c>
      <c r="G346" s="2">
        <f t="shared" si="8"/>
        <v>6133882.4809499988</v>
      </c>
      <c r="H346" s="2">
        <f t="shared" si="9"/>
        <v>0.98000000044703484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6.11</v>
      </c>
      <c r="D347" s="1">
        <f>'PR-RAS'!E352</f>
        <v>6795686.7000000002</v>
      </c>
      <c r="E347" s="1">
        <v>0</v>
      </c>
      <c r="F347" s="1">
        <v>0</v>
      </c>
      <c r="G347" s="2">
        <f t="shared" si="8"/>
        <v>4702617.3104599994</v>
      </c>
      <c r="H347" s="2">
        <f t="shared" si="9"/>
        <v>0.4099999998137358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6.11</v>
      </c>
      <c r="D348" s="1">
        <f>'PR-RAS'!E353</f>
        <v>6795686.7000000002</v>
      </c>
      <c r="E348" s="1">
        <v>0</v>
      </c>
      <c r="F348" s="1">
        <v>0</v>
      </c>
      <c r="G348" s="2">
        <f t="shared" si="8"/>
        <v>4716208.6899699997</v>
      </c>
      <c r="H348" s="2">
        <f t="shared" si="9"/>
        <v>0.4099999998137358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1469758.3800000001</v>
      </c>
      <c r="D351" s="1">
        <f>'PR-RAS'!E356</f>
        <v>1359115.81</v>
      </c>
      <c r="E351" s="1">
        <v>0</v>
      </c>
      <c r="F351" s="1">
        <v>0</v>
      </c>
      <c r="G351" s="2">
        <f t="shared" si="8"/>
        <v>1465796.5</v>
      </c>
      <c r="H351" s="2">
        <f t="shared" si="9"/>
        <v>0.57000000006519258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1331321.83</v>
      </c>
      <c r="D354" s="1">
        <f>'PR-RAS'!E359</f>
        <v>1058419.43</v>
      </c>
      <c r="E354" s="1">
        <v>0</v>
      </c>
      <c r="F354" s="1">
        <v>0</v>
      </c>
      <c r="G354" s="2">
        <f t="shared" si="8"/>
        <v>1217200.7235699999</v>
      </c>
      <c r="H354" s="2">
        <f t="shared" si="9"/>
        <v>0.59999999986030161</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135811.29</v>
      </c>
      <c r="D355" s="1">
        <f>'PR-RAS'!E360</f>
        <v>300696.38</v>
      </c>
      <c r="E355" s="1">
        <v>0</v>
      </c>
      <c r="F355" s="1">
        <v>0</v>
      </c>
      <c r="G355" s="2">
        <f t="shared" si="8"/>
        <v>260970.23370000001</v>
      </c>
      <c r="H355" s="2">
        <f t="shared" si="9"/>
        <v>0.67000000001280569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2625.26</v>
      </c>
      <c r="D357" s="1">
        <f>'PR-RAS'!E362</f>
        <v>0</v>
      </c>
      <c r="E357" s="1">
        <v>0</v>
      </c>
      <c r="F357" s="1">
        <v>0</v>
      </c>
      <c r="G357" s="2">
        <f t="shared" si="8"/>
        <v>934.59256000000005</v>
      </c>
      <c r="H357" s="2">
        <f t="shared" si="9"/>
        <v>0.26000000000021828</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108415972.84999999</v>
      </c>
      <c r="D358" s="1">
        <f>'PR-RAS'!E363</f>
        <v>114471290.36999999</v>
      </c>
      <c r="E358" s="1">
        <v>0</v>
      </c>
      <c r="F358" s="1">
        <v>0</v>
      </c>
      <c r="G358" s="2">
        <f t="shared" si="8"/>
        <v>120437003.63162999</v>
      </c>
      <c r="H358" s="2">
        <f t="shared" si="9"/>
        <v>0.51999999582767487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79219328.799999997</v>
      </c>
      <c r="D359" s="1">
        <f>'PR-RAS'!E364</f>
        <v>77401221.640000001</v>
      </c>
      <c r="E359" s="1">
        <v>0</v>
      </c>
      <c r="F359" s="1">
        <v>0</v>
      </c>
      <c r="G359" s="2">
        <f t="shared" si="8"/>
        <v>83779794.404639989</v>
      </c>
      <c r="H359" s="2">
        <f t="shared" si="9"/>
        <v>0.56000000238418579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2502.83</v>
      </c>
      <c r="D360" s="1">
        <f>'PR-RAS'!E365</f>
        <v>27190.78</v>
      </c>
      <c r="E360" s="1">
        <v>0</v>
      </c>
      <c r="F360" s="1">
        <v>0</v>
      </c>
      <c r="G360" s="2">
        <f t="shared" si="8"/>
        <v>20421.496009999999</v>
      </c>
      <c r="H360" s="2">
        <f t="shared" si="9"/>
        <v>0.39000000000123691</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66346696.469999999</v>
      </c>
      <c r="D361" s="1">
        <f>'PR-RAS'!E366</f>
        <v>55674014.329999998</v>
      </c>
      <c r="E361" s="1">
        <v>0</v>
      </c>
      <c r="F361" s="1">
        <v>0</v>
      </c>
      <c r="G361" s="2">
        <f t="shared" si="8"/>
        <v>63970101.046799995</v>
      </c>
      <c r="H361" s="2">
        <f t="shared" si="9"/>
        <v>0.79999999701976776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3557480.05</v>
      </c>
      <c r="D362" s="1">
        <f>'PR-RAS'!E367</f>
        <v>9201163.8300000001</v>
      </c>
      <c r="E362" s="1">
        <v>0</v>
      </c>
      <c r="F362" s="1">
        <v>0</v>
      </c>
      <c r="G362" s="2">
        <f t="shared" si="8"/>
        <v>7927490.5833099997</v>
      </c>
      <c r="H362" s="2">
        <f t="shared" si="9"/>
        <v>0.21999999973922968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9312649.4499999993</v>
      </c>
      <c r="D363" s="1">
        <f>'PR-RAS'!E368</f>
        <v>12498852.699999999</v>
      </c>
      <c r="E363" s="1">
        <v>0</v>
      </c>
      <c r="F363" s="1">
        <v>0</v>
      </c>
      <c r="G363" s="2">
        <f t="shared" si="8"/>
        <v>12420348.455699997</v>
      </c>
      <c r="H363" s="2">
        <f t="shared" si="9"/>
        <v>0.75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16131048.84</v>
      </c>
      <c r="D364" s="1">
        <f>'PR-RAS'!E369</f>
        <v>27111909.619999997</v>
      </c>
      <c r="E364" s="1">
        <v>0</v>
      </c>
      <c r="F364" s="1">
        <v>0</v>
      </c>
      <c r="G364" s="2">
        <f t="shared" si="8"/>
        <v>25538817.11304</v>
      </c>
      <c r="H364" s="2">
        <f t="shared" si="9"/>
        <v>0.54000000283122063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7034679.3700000001</v>
      </c>
      <c r="D365" s="1">
        <f>'PR-RAS'!E370</f>
        <v>10517147.289999999</v>
      </c>
      <c r="E365" s="1">
        <v>0</v>
      </c>
      <c r="F365" s="1">
        <v>0</v>
      </c>
      <c r="G365" s="2">
        <f t="shared" si="8"/>
        <v>10217106.5178</v>
      </c>
      <c r="H365" s="2">
        <f t="shared" si="9"/>
        <v>0.65999999921768904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473818.84</v>
      </c>
      <c r="D366" s="1">
        <f>'PR-RAS'!E371</f>
        <v>719806.43</v>
      </c>
      <c r="E366" s="1">
        <v>0</v>
      </c>
      <c r="F366" s="1">
        <v>0</v>
      </c>
      <c r="G366" s="2">
        <f t="shared" si="8"/>
        <v>698402.57050000003</v>
      </c>
      <c r="H366" s="2">
        <f t="shared" si="9"/>
        <v>0.59000000002561137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572912.88</v>
      </c>
      <c r="D367" s="1">
        <f>'PR-RAS'!E372</f>
        <v>2020656.42</v>
      </c>
      <c r="E367" s="1">
        <v>0</v>
      </c>
      <c r="F367" s="1">
        <v>0</v>
      </c>
      <c r="G367" s="2">
        <f t="shared" si="8"/>
        <v>1688806.6135199999</v>
      </c>
      <c r="H367" s="2">
        <f t="shared" si="9"/>
        <v>0.53999999992083758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4270002.3099999996</v>
      </c>
      <c r="D368" s="1">
        <f>'PR-RAS'!E373</f>
        <v>3755718.75</v>
      </c>
      <c r="E368" s="1">
        <v>0</v>
      </c>
      <c r="F368" s="1">
        <v>0</v>
      </c>
      <c r="G368" s="2">
        <f t="shared" si="8"/>
        <v>4323788.4102699999</v>
      </c>
      <c r="H368" s="2">
        <f t="shared" si="9"/>
        <v>0.55999999959021807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522585.41</v>
      </c>
      <c r="D369" s="1">
        <f>'PR-RAS'!E374</f>
        <v>720749.4</v>
      </c>
      <c r="E369" s="1">
        <v>0</v>
      </c>
      <c r="F369" s="1">
        <v>0</v>
      </c>
      <c r="G369" s="2">
        <f t="shared" si="8"/>
        <v>722782.98927999998</v>
      </c>
      <c r="H369" s="2">
        <f t="shared" si="9"/>
        <v>0.80999999999767169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390297.89</v>
      </c>
      <c r="D370" s="1">
        <f>'PR-RAS'!E375</f>
        <v>651450.22</v>
      </c>
      <c r="E370" s="1">
        <v>0</v>
      </c>
      <c r="F370" s="1">
        <v>0</v>
      </c>
      <c r="G370" s="2">
        <f t="shared" si="8"/>
        <v>624790.18377</v>
      </c>
      <c r="H370" s="2">
        <f t="shared" si="9"/>
        <v>0.32999999995809048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2866752.14</v>
      </c>
      <c r="D371" s="1">
        <f>'PR-RAS'!E376</f>
        <v>8726381.1099999994</v>
      </c>
      <c r="E371" s="1">
        <v>0</v>
      </c>
      <c r="F371" s="1">
        <v>0</v>
      </c>
      <c r="G371" s="2">
        <f t="shared" si="8"/>
        <v>7518220.3131999997</v>
      </c>
      <c r="H371" s="2">
        <f t="shared" si="9"/>
        <v>0.24999999953433871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5009629.3499999996</v>
      </c>
      <c r="D373" s="1">
        <f>'PR-RAS'!E378</f>
        <v>662894.26</v>
      </c>
      <c r="E373" s="1">
        <v>0</v>
      </c>
      <c r="F373" s="1">
        <v>0</v>
      </c>
      <c r="G373" s="2">
        <f t="shared" si="8"/>
        <v>2356775.4476399994</v>
      </c>
      <c r="H373" s="2">
        <f t="shared" si="9"/>
        <v>0.6099999996367842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5009629.3499999996</v>
      </c>
      <c r="D374" s="1">
        <f>'PR-RAS'!E379</f>
        <v>630291.93999999994</v>
      </c>
      <c r="E374" s="1">
        <v>0</v>
      </c>
      <c r="F374" s="1">
        <v>0</v>
      </c>
      <c r="G374" s="2">
        <f t="shared" si="8"/>
        <v>2338789.5347899999</v>
      </c>
      <c r="H374" s="2">
        <f t="shared" si="9"/>
        <v>0.40999999968335032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31329.39</v>
      </c>
      <c r="E376" s="1">
        <v>0</v>
      </c>
      <c r="F376" s="1">
        <v>0</v>
      </c>
      <c r="G376" s="2">
        <f t="shared" si="8"/>
        <v>23497.0425</v>
      </c>
      <c r="H376" s="2">
        <f t="shared" si="9"/>
        <v>0.38999999999941792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1272.93</v>
      </c>
      <c r="E377" s="1">
        <v>0</v>
      </c>
      <c r="F377" s="1">
        <v>0</v>
      </c>
      <c r="G377" s="2">
        <f t="shared" si="8"/>
        <v>957.24336000000005</v>
      </c>
      <c r="H377" s="2">
        <f t="shared" si="9"/>
        <v>6.9999999999936335E-2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7486516.8100000005</v>
      </c>
      <c r="D378" s="1">
        <f>'PR-RAS'!E383</f>
        <v>8985144.1899999995</v>
      </c>
      <c r="E378" s="1">
        <v>0</v>
      </c>
      <c r="F378" s="1">
        <v>0</v>
      </c>
      <c r="G378" s="2">
        <f t="shared" si="8"/>
        <v>9597215.5566299986</v>
      </c>
      <c r="H378" s="2">
        <f t="shared" si="9"/>
        <v>0.37999999895691872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6977831.4699999997</v>
      </c>
      <c r="D379" s="1">
        <f>'PR-RAS'!E384</f>
        <v>7477740.8399999999</v>
      </c>
      <c r="E379" s="1">
        <v>0</v>
      </c>
      <c r="F379" s="1">
        <v>0</v>
      </c>
      <c r="G379" s="2">
        <f t="shared" si="8"/>
        <v>8290792.3706999999</v>
      </c>
      <c r="H379" s="2">
        <f t="shared" si="9"/>
        <v>0.62999999988824129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400346.52</v>
      </c>
      <c r="D380" s="1">
        <f>'PR-RAS'!E385</f>
        <v>164958.39000000001</v>
      </c>
      <c r="E380" s="1">
        <v>0</v>
      </c>
      <c r="F380" s="1">
        <v>0</v>
      </c>
      <c r="G380" s="2">
        <f t="shared" si="8"/>
        <v>276769.79070000001</v>
      </c>
      <c r="H380" s="2">
        <f t="shared" si="9"/>
        <v>0.86999999999534339</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49400</v>
      </c>
      <c r="D381" s="1">
        <f>'PR-RAS'!E386</f>
        <v>1334104.04</v>
      </c>
      <c r="E381" s="1">
        <v>0</v>
      </c>
      <c r="F381" s="1">
        <v>0</v>
      </c>
      <c r="G381" s="2">
        <f t="shared" si="8"/>
        <v>1032691.0704000001</v>
      </c>
      <c r="H381" s="2">
        <f t="shared" si="9"/>
        <v>4.0000000037252903E-2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58938.82</v>
      </c>
      <c r="D382" s="1">
        <f>'PR-RAS'!E387</f>
        <v>8340.92</v>
      </c>
      <c r="E382" s="1">
        <v>0</v>
      </c>
      <c r="F382" s="1">
        <v>0</v>
      </c>
      <c r="G382" s="2">
        <f t="shared" si="8"/>
        <v>28811.471460000001</v>
      </c>
      <c r="H382" s="2">
        <f t="shared" si="9"/>
        <v>0.26000000000021828</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11812.33</v>
      </c>
      <c r="D383" s="1">
        <f>'PR-RAS'!E388</f>
        <v>45979.74</v>
      </c>
      <c r="E383" s="1">
        <v>0</v>
      </c>
      <c r="F383" s="1">
        <v>0</v>
      </c>
      <c r="G383" s="2">
        <f t="shared" si="8"/>
        <v>39640.831420000002</v>
      </c>
      <c r="H383" s="2">
        <f t="shared" si="9"/>
        <v>0.59000000000196451</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45979.74</v>
      </c>
      <c r="E384" s="1">
        <v>0</v>
      </c>
      <c r="F384" s="1">
        <v>0</v>
      </c>
      <c r="G384" s="2">
        <f t="shared" si="8"/>
        <v>35220.480839999997</v>
      </c>
      <c r="H384" s="2">
        <f t="shared" si="9"/>
        <v>0.26000000000203727</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11812.33</v>
      </c>
      <c r="D385" s="1">
        <f>'PR-RAS'!E390</f>
        <v>0</v>
      </c>
      <c r="E385" s="1">
        <v>0</v>
      </c>
      <c r="F385" s="1">
        <v>0</v>
      </c>
      <c r="G385" s="2">
        <f t="shared" si="8"/>
        <v>4535.9347200000002</v>
      </c>
      <c r="H385" s="2">
        <f t="shared" si="9"/>
        <v>0.32999999999992724</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557636.72000000009</v>
      </c>
      <c r="D386" s="1">
        <f>'PR-RAS'!E391</f>
        <v>264140.92</v>
      </c>
      <c r="E386" s="1">
        <v>0</v>
      </c>
      <c r="F386" s="1">
        <v>0</v>
      </c>
      <c r="G386" s="2">
        <f t="shared" si="8"/>
        <v>418078.64560000005</v>
      </c>
      <c r="H386" s="2">
        <f t="shared" si="9"/>
        <v>0.3599999999278225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521229.01</v>
      </c>
      <c r="D388" s="1">
        <f>'PR-RAS'!E393</f>
        <v>219243.1</v>
      </c>
      <c r="E388" s="1">
        <v>0</v>
      </c>
      <c r="F388" s="1">
        <v>0</v>
      </c>
      <c r="G388" s="2">
        <f t="shared" si="8"/>
        <v>371409.78626999998</v>
      </c>
      <c r="H388" s="2">
        <f t="shared" si="9"/>
        <v>0.11000000001513399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11945.05</v>
      </c>
      <c r="D389" s="1">
        <f>'PR-RAS'!E394</f>
        <v>0</v>
      </c>
      <c r="E389" s="1">
        <v>0</v>
      </c>
      <c r="F389" s="1">
        <v>0</v>
      </c>
      <c r="G389" s="2">
        <f t="shared" si="8"/>
        <v>4634.6794</v>
      </c>
      <c r="H389" s="2">
        <f t="shared" si="9"/>
        <v>4.9999999999272404E-2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24462.66</v>
      </c>
      <c r="D390" s="1">
        <f>'PR-RAS'!E395</f>
        <v>44897.82</v>
      </c>
      <c r="E390" s="1">
        <v>0</v>
      </c>
      <c r="F390" s="1">
        <v>0</v>
      </c>
      <c r="G390" s="2">
        <f t="shared" si="8"/>
        <v>44446.4787</v>
      </c>
      <c r="H390" s="2">
        <f t="shared" si="9"/>
        <v>0.52000000000043656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1129.5899999999999</v>
      </c>
      <c r="D391" s="1">
        <f>'PR-RAS'!E396</f>
        <v>309.43</v>
      </c>
      <c r="E391" s="1">
        <v>0</v>
      </c>
      <c r="F391" s="1">
        <v>0</v>
      </c>
      <c r="G391" s="2">
        <f t="shared" si="8"/>
        <v>681.89549999999997</v>
      </c>
      <c r="H391" s="2">
        <f t="shared" si="9"/>
        <v>0.84000000000008868</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1129.5899999999999</v>
      </c>
      <c r="D392" s="1">
        <f>'PR-RAS'!E397</f>
        <v>309.43</v>
      </c>
      <c r="E392" s="1">
        <v>0</v>
      </c>
      <c r="F392" s="1">
        <v>0</v>
      </c>
      <c r="G392" s="2">
        <f t="shared" si="8"/>
        <v>683.6439499999999</v>
      </c>
      <c r="H392" s="2">
        <f t="shared" si="9"/>
        <v>0.84000000000008868</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1129.5899999999999</v>
      </c>
      <c r="D394" s="1">
        <f>'PR-RAS'!E399</f>
        <v>309.43</v>
      </c>
      <c r="E394" s="1">
        <v>0</v>
      </c>
      <c r="F394" s="1">
        <v>0</v>
      </c>
      <c r="G394" s="2">
        <f t="shared" si="8"/>
        <v>687.14085</v>
      </c>
      <c r="H394" s="2">
        <f t="shared" si="9"/>
        <v>0.84000000000008868</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32123930.479999997</v>
      </c>
      <c r="D397" s="1">
        <f>'PR-RAS'!E402</f>
        <v>70483650.849999994</v>
      </c>
      <c r="E397" s="1">
        <v>0</v>
      </c>
      <c r="F397" s="1">
        <v>0</v>
      </c>
      <c r="G397" s="2">
        <f t="shared" si="8"/>
        <v>68544127.943279997</v>
      </c>
      <c r="H397" s="2">
        <f t="shared" si="9"/>
        <v>0.63000000268220901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31874239.399999999</v>
      </c>
      <c r="D398" s="1">
        <f>'PR-RAS'!E403</f>
        <v>69858505.420000002</v>
      </c>
      <c r="E398" s="1">
        <v>0</v>
      </c>
      <c r="F398" s="1">
        <v>0</v>
      </c>
      <c r="G398" s="2">
        <f t="shared" si="8"/>
        <v>68121726.345280007</v>
      </c>
      <c r="H398" s="2">
        <f t="shared" si="9"/>
        <v>0.82000000029802322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25162.58</v>
      </c>
      <c r="D399" s="1">
        <f>'PR-RAS'!E404</f>
        <v>25026.85</v>
      </c>
      <c r="E399" s="1">
        <v>0</v>
      </c>
      <c r="F399" s="1">
        <v>0</v>
      </c>
      <c r="G399" s="2">
        <f t="shared" si="8"/>
        <v>29936.079440000001</v>
      </c>
      <c r="H399" s="2">
        <f t="shared" si="9"/>
        <v>0.56999999999970896</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3138.56</v>
      </c>
      <c r="E400" s="1">
        <v>0</v>
      </c>
      <c r="F400" s="1">
        <v>0</v>
      </c>
      <c r="G400" s="2">
        <f t="shared" si="8"/>
        <v>2504.5708800000002</v>
      </c>
      <c r="H400" s="2">
        <f t="shared" si="9"/>
        <v>0.44000000000005457</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224528.5</v>
      </c>
      <c r="D401" s="1">
        <f>'PR-RAS'!E406</f>
        <v>596980.02</v>
      </c>
      <c r="E401" s="1">
        <v>0</v>
      </c>
      <c r="F401" s="1">
        <v>0</v>
      </c>
      <c r="G401" s="2">
        <f t="shared" si="8"/>
        <v>567395.41600000008</v>
      </c>
      <c r="H401" s="2">
        <f t="shared" si="9"/>
        <v>0.52000000001862645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134264971.44</v>
      </c>
      <c r="D403" s="1">
        <f>'PR-RAS'!E408</f>
        <v>185167976.88999999</v>
      </c>
      <c r="E403" s="1">
        <v>0</v>
      </c>
      <c r="F403" s="1">
        <v>0</v>
      </c>
      <c r="G403" s="2">
        <f t="shared" si="8"/>
        <v>202849571.93844</v>
      </c>
      <c r="H403" s="2">
        <f t="shared" si="9"/>
        <v>0.55000001192092896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1056806262</v>
      </c>
      <c r="D405" s="1">
        <f>'PR-RAS'!E410</f>
        <v>1169596610.6400001</v>
      </c>
      <c r="E405" s="1">
        <v>0</v>
      </c>
      <c r="F405" s="1">
        <v>0</v>
      </c>
      <c r="G405" s="2">
        <f t="shared" si="8"/>
        <v>1371983791.2451203</v>
      </c>
      <c r="H405" s="2">
        <f t="shared" si="9"/>
        <v>0.3599998950958252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2914731.05</v>
      </c>
      <c r="D406" s="1">
        <f>'PR-RAS'!E411</f>
        <v>4879558.84</v>
      </c>
      <c r="E406" s="1">
        <v>0</v>
      </c>
      <c r="F406" s="1">
        <v>0</v>
      </c>
      <c r="G406" s="2">
        <f t="shared" si="8"/>
        <v>5132908.7356500002</v>
      </c>
      <c r="H406" s="2">
        <f t="shared" si="9"/>
        <v>0.2099999999627471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1794506647.6199999</v>
      </c>
      <c r="D407" s="1">
        <f>'PR-RAS'!E412</f>
        <v>2165808721.8800001</v>
      </c>
      <c r="E407" s="1">
        <v>0</v>
      </c>
      <c r="F407" s="1">
        <v>0</v>
      </c>
      <c r="G407" s="2">
        <f t="shared" si="8"/>
        <v>2487206381.1002803</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1637518871.1599996</v>
      </c>
      <c r="D408" s="1">
        <f>'PR-RAS'!E413</f>
        <v>1966482109.7800002</v>
      </c>
      <c r="E408" s="1">
        <v>0</v>
      </c>
      <c r="F408" s="1">
        <v>0</v>
      </c>
      <c r="G408" s="2">
        <f t="shared" si="8"/>
        <v>2267186617.9230399</v>
      </c>
      <c r="H408" s="2">
        <f t="shared" si="9"/>
        <v>0.37999939918518066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156987776.46000028</v>
      </c>
      <c r="D409" s="1">
        <f>'PR-RAS'!E414</f>
        <v>199326612.0999999</v>
      </c>
      <c r="E409" s="1">
        <v>0</v>
      </c>
      <c r="F409" s="1">
        <v>0</v>
      </c>
      <c r="G409" s="2">
        <f t="shared" si="8"/>
        <v>226701528.26928002</v>
      </c>
      <c r="H409" s="2">
        <f t="shared" si="9"/>
        <v>0.56000018119812012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531819548.69999999</v>
      </c>
      <c r="D412" s="1">
        <f>'PR-RAS'!E417</f>
        <v>375757471.12000012</v>
      </c>
      <c r="E412" s="1">
        <v>0</v>
      </c>
      <c r="F412" s="1">
        <v>0</v>
      </c>
      <c r="G412" s="2">
        <f t="shared" si="8"/>
        <v>527450475.77634007</v>
      </c>
      <c r="H412" s="2">
        <f t="shared" si="9"/>
        <v>0.42000013589859009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89820087.450000003</v>
      </c>
      <c r="D413" s="1">
        <f>'PR-RAS'!E418</f>
        <v>97353561.650000006</v>
      </c>
      <c r="E413" s="1">
        <v>0</v>
      </c>
      <c r="F413" s="1">
        <v>0</v>
      </c>
      <c r="G413" s="2">
        <f t="shared" si="8"/>
        <v>117225210.829</v>
      </c>
      <c r="H413" s="2">
        <f t="shared" si="9"/>
        <v>0.79999999701976776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135983388.32000002</v>
      </c>
      <c r="D414" s="1">
        <f>'PR-RAS'!E420</f>
        <v>124394495.82000002</v>
      </c>
      <c r="E414" s="1">
        <v>0</v>
      </c>
      <c r="F414" s="1">
        <v>0</v>
      </c>
      <c r="G414" s="2">
        <f t="shared" si="8"/>
        <v>158910992.92348</v>
      </c>
      <c r="H414" s="2">
        <f t="shared" si="9"/>
        <v>0.5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275941.75</v>
      </c>
      <c r="D415" s="1">
        <f>'PR-RAS'!E421</f>
        <v>119310.61</v>
      </c>
      <c r="E415" s="1">
        <v>0</v>
      </c>
      <c r="F415" s="1">
        <v>0</v>
      </c>
      <c r="G415" s="2">
        <f t="shared" si="8"/>
        <v>213029.06957999998</v>
      </c>
      <c r="H415" s="2">
        <f t="shared" si="9"/>
        <v>0.63999999999941792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27147.040000000001</v>
      </c>
      <c r="D421" s="1">
        <f>'PR-RAS'!E427</f>
        <v>27211.439999999999</v>
      </c>
      <c r="E421" s="1">
        <v>0</v>
      </c>
      <c r="F421" s="1">
        <v>0</v>
      </c>
      <c r="G421" s="2">
        <f t="shared" si="8"/>
        <v>34259.366399999999</v>
      </c>
      <c r="H421" s="2">
        <f t="shared" si="9"/>
        <v>0.47999999999956344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27147.040000000001</v>
      </c>
      <c r="D422" s="1">
        <f>'PR-RAS'!E428</f>
        <v>27211.439999999999</v>
      </c>
      <c r="E422" s="1">
        <v>0</v>
      </c>
      <c r="F422" s="1">
        <v>0</v>
      </c>
      <c r="G422" s="2">
        <f t="shared" si="8"/>
        <v>34340.936320000001</v>
      </c>
      <c r="H422" s="2">
        <f t="shared" si="9"/>
        <v>0.47999999999956344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53089.120000000003</v>
      </c>
      <c r="D428" s="1">
        <f>'PR-RAS'!E434</f>
        <v>92099.17</v>
      </c>
      <c r="E428" s="1">
        <v>0</v>
      </c>
      <c r="F428" s="1">
        <v>0</v>
      </c>
      <c r="G428" s="2">
        <f t="shared" si="8"/>
        <v>101321.74541999999</v>
      </c>
      <c r="H428" s="2">
        <f t="shared" si="9"/>
        <v>0.29000000000087311</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195705.59</v>
      </c>
      <c r="D449" s="1">
        <f>'PR-RAS'!E455</f>
        <v>0</v>
      </c>
      <c r="E449" s="1">
        <v>0</v>
      </c>
      <c r="F449" s="1">
        <v>0</v>
      </c>
      <c r="G449" s="2">
        <f t="shared" si="8"/>
        <v>87676.104319999999</v>
      </c>
      <c r="H449" s="2">
        <f t="shared" si="9"/>
        <v>0.41000000000349246</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195705.59</v>
      </c>
      <c r="D450" s="1">
        <f>'PR-RAS'!E456</f>
        <v>0</v>
      </c>
      <c r="E450" s="1">
        <v>0</v>
      </c>
      <c r="F450" s="1">
        <v>0</v>
      </c>
      <c r="G450" s="2">
        <f t="shared" si="8"/>
        <v>87871.809909999996</v>
      </c>
      <c r="H450" s="2">
        <f t="shared" si="9"/>
        <v>0.41000000000349246</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23298.530000000002</v>
      </c>
      <c r="D466" s="1">
        <f>'PR-RAS'!E472</f>
        <v>41598214.850000001</v>
      </c>
      <c r="E466" s="1">
        <v>0</v>
      </c>
      <c r="F466" s="1">
        <v>0</v>
      </c>
      <c r="G466" s="2">
        <f t="shared" si="8"/>
        <v>38697173.626950003</v>
      </c>
      <c r="H466" s="2">
        <f t="shared" si="9"/>
        <v>0.61999999850741006</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5707.08</v>
      </c>
      <c r="D467" s="1">
        <f>'PR-RAS'!E473</f>
        <v>0</v>
      </c>
      <c r="E467" s="1">
        <v>0</v>
      </c>
      <c r="F467" s="1">
        <v>0</v>
      </c>
      <c r="G467" s="2">
        <f t="shared" si="8"/>
        <v>2659.49928</v>
      </c>
      <c r="H467" s="2">
        <f t="shared" si="9"/>
        <v>7.999999999992724E-2</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5707.08</v>
      </c>
      <c r="D468" s="1">
        <f>'PR-RAS'!E474</f>
        <v>0</v>
      </c>
      <c r="E468" s="1">
        <v>0</v>
      </c>
      <c r="F468" s="1">
        <v>0</v>
      </c>
      <c r="G468" s="2">
        <f t="shared" si="8"/>
        <v>2665.2063600000001</v>
      </c>
      <c r="H468" s="2">
        <f t="shared" si="9"/>
        <v>7.999999999992724E-2</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757.65</v>
      </c>
      <c r="D471" s="1">
        <f>'PR-RAS'!E477</f>
        <v>41517964.859999999</v>
      </c>
      <c r="E471" s="1">
        <v>0</v>
      </c>
      <c r="F471" s="1">
        <v>0</v>
      </c>
      <c r="G471" s="2">
        <f t="shared" si="8"/>
        <v>39027243.063900001</v>
      </c>
      <c r="H471" s="2">
        <f t="shared" si="9"/>
        <v>0.49000000059606919</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16699.22</v>
      </c>
      <c r="D472" s="1">
        <f>'PR-RAS'!E478</f>
        <v>0</v>
      </c>
      <c r="E472" s="1">
        <v>0</v>
      </c>
      <c r="F472" s="1">
        <v>0</v>
      </c>
      <c r="G472" s="2">
        <f t="shared" si="8"/>
        <v>7865.3326200000001</v>
      </c>
      <c r="H472" s="2">
        <f t="shared" si="9"/>
        <v>0.22000000000116415</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16699.22</v>
      </c>
      <c r="D473" s="1">
        <f>'PR-RAS'!E479</f>
        <v>0</v>
      </c>
      <c r="E473" s="1">
        <v>0</v>
      </c>
      <c r="F473" s="1">
        <v>0</v>
      </c>
      <c r="G473" s="2">
        <f t="shared" si="8"/>
        <v>7882.0318400000006</v>
      </c>
      <c r="H473" s="2">
        <f t="shared" si="9"/>
        <v>0.22000000000116415</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134.58000000000001</v>
      </c>
      <c r="D475" s="1">
        <f>'PR-RAS'!E481</f>
        <v>80249.990000000005</v>
      </c>
      <c r="E475" s="1">
        <v>0</v>
      </c>
      <c r="F475" s="1">
        <v>0</v>
      </c>
      <c r="G475" s="2">
        <f t="shared" si="8"/>
        <v>76140.781439999992</v>
      </c>
      <c r="H475" s="2">
        <f t="shared" si="9"/>
        <v>0.4299999999947488</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134.58000000000001</v>
      </c>
      <c r="D476" s="1">
        <f>'PR-RAS'!E482</f>
        <v>80249.990000000005</v>
      </c>
      <c r="E476" s="1">
        <v>0</v>
      </c>
      <c r="F476" s="1">
        <v>0</v>
      </c>
      <c r="G476" s="2">
        <f t="shared" si="8"/>
        <v>76301.415999999997</v>
      </c>
      <c r="H476" s="2">
        <f t="shared" si="9"/>
        <v>0.4299999999947488</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135684148.04000002</v>
      </c>
      <c r="D478" s="1">
        <f>'PR-RAS'!E484</f>
        <v>82676970.360000014</v>
      </c>
      <c r="E478" s="1">
        <v>0</v>
      </c>
      <c r="F478" s="1">
        <v>0</v>
      </c>
      <c r="G478" s="2">
        <f t="shared" si="8"/>
        <v>143595168.33852002</v>
      </c>
      <c r="H478" s="2">
        <f t="shared" si="9"/>
        <v>0.40000003576278687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49953547.020000003</v>
      </c>
      <c r="D479" s="1">
        <f>'PR-RAS'!E485</f>
        <v>0</v>
      </c>
      <c r="E479" s="1">
        <v>0</v>
      </c>
      <c r="F479" s="1">
        <v>0</v>
      </c>
      <c r="G479" s="2">
        <f t="shared" si="8"/>
        <v>23877795.475560002</v>
      </c>
      <c r="H479" s="2">
        <f t="shared" si="9"/>
        <v>2.0000003278255463E-2</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49953547.020000003</v>
      </c>
      <c r="D480" s="1">
        <f>'PR-RAS'!E486</f>
        <v>0</v>
      </c>
      <c r="E480" s="1">
        <v>0</v>
      </c>
      <c r="F480" s="1">
        <v>0</v>
      </c>
      <c r="G480" s="2">
        <f t="shared" si="8"/>
        <v>23927749.022580002</v>
      </c>
      <c r="H480" s="2">
        <f t="shared" si="9"/>
        <v>2.0000003278255463E-2</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1176117.3500000001</v>
      </c>
      <c r="D484" s="1">
        <f>'PR-RAS'!E490</f>
        <v>0</v>
      </c>
      <c r="E484" s="1">
        <v>0</v>
      </c>
      <c r="F484" s="1">
        <v>0</v>
      </c>
      <c r="G484" s="2">
        <f t="shared" si="8"/>
        <v>568064.68005000008</v>
      </c>
      <c r="H484" s="2">
        <f t="shared" si="9"/>
        <v>0.35000000009313226</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1176117.3500000001</v>
      </c>
      <c r="D485" s="1">
        <f>'PR-RAS'!E491</f>
        <v>0</v>
      </c>
      <c r="E485" s="1">
        <v>0</v>
      </c>
      <c r="F485" s="1">
        <v>0</v>
      </c>
      <c r="G485" s="2">
        <f t="shared" si="8"/>
        <v>569240.79740000004</v>
      </c>
      <c r="H485" s="2">
        <f t="shared" si="9"/>
        <v>0.35000000009313226</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84554483.670000002</v>
      </c>
      <c r="D489" s="1">
        <f>'PR-RAS'!E495</f>
        <v>82676397.680000007</v>
      </c>
      <c r="E489" s="1">
        <v>0</v>
      </c>
      <c r="F489" s="1">
        <v>0</v>
      </c>
      <c r="G489" s="2">
        <f t="shared" si="8"/>
        <v>121954752.16664001</v>
      </c>
      <c r="H489" s="2">
        <f t="shared" si="9"/>
        <v>0.64999999105930328</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84554483.670000002</v>
      </c>
      <c r="D490" s="1">
        <f>'PR-RAS'!E496</f>
        <v>82666914.310000002</v>
      </c>
      <c r="E490" s="1">
        <v>0</v>
      </c>
      <c r="F490" s="1">
        <v>0</v>
      </c>
      <c r="G490" s="2">
        <f t="shared" si="8"/>
        <v>122195384.70981</v>
      </c>
      <c r="H490" s="2">
        <f t="shared" si="9"/>
        <v>0.64000000059604645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9483.3700000000008</v>
      </c>
      <c r="E492" s="1">
        <v>0</v>
      </c>
      <c r="F492" s="1">
        <v>0</v>
      </c>
      <c r="G492" s="2">
        <f t="shared" si="8"/>
        <v>9312.6693400000004</v>
      </c>
      <c r="H492" s="2">
        <f t="shared" si="9"/>
        <v>0.37000000000080036</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572.67999999999995</v>
      </c>
      <c r="E496" s="1">
        <v>0</v>
      </c>
      <c r="F496" s="1">
        <v>0</v>
      </c>
      <c r="G496" s="2">
        <f t="shared" si="8"/>
        <v>566.95319999999992</v>
      </c>
      <c r="H496" s="2">
        <f t="shared" si="9"/>
        <v>0.32000000000005002</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572.67999999999995</v>
      </c>
      <c r="E497" s="1">
        <v>0</v>
      </c>
      <c r="F497" s="1">
        <v>0</v>
      </c>
      <c r="G497" s="2">
        <f t="shared" si="8"/>
        <v>568.09855999999991</v>
      </c>
      <c r="H497" s="2">
        <f t="shared" si="9"/>
        <v>0.32000000000005002</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224397713.53000003</v>
      </c>
      <c r="D522" s="1">
        <f>'PR-RAS'!E528</f>
        <v>186393241.57999998</v>
      </c>
      <c r="E522" s="1">
        <v>0</v>
      </c>
      <c r="F522" s="1">
        <v>0</v>
      </c>
      <c r="G522" s="2">
        <f t="shared" ref="G522:G809" si="10">(B522/1000)*(C522*1+D522*2)</f>
        <v>311132966.47549003</v>
      </c>
      <c r="H522" s="2">
        <f t="shared" ref="H522:H809" si="11">ABS(C522-ROUND(C522,0))+ABS(D522-ROUND(D522,0))</f>
        <v>0.88999998569488525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65554.61</v>
      </c>
      <c r="D523" s="1">
        <f>'PR-RAS'!E529</f>
        <v>0</v>
      </c>
      <c r="E523" s="1">
        <v>0</v>
      </c>
      <c r="F523" s="1">
        <v>0</v>
      </c>
      <c r="G523" s="2">
        <f t="shared" si="10"/>
        <v>34219.506420000005</v>
      </c>
      <c r="H523" s="2">
        <f t="shared" si="11"/>
        <v>0.38999999999941792</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65554.61</v>
      </c>
      <c r="D536" s="1">
        <f>'PR-RAS'!E542</f>
        <v>0</v>
      </c>
      <c r="E536" s="1">
        <v>0</v>
      </c>
      <c r="F536" s="1">
        <v>0</v>
      </c>
      <c r="G536" s="2">
        <f t="shared" si="10"/>
        <v>35071.716350000002</v>
      </c>
      <c r="H536" s="2">
        <f t="shared" si="11"/>
        <v>0.38999999999941792</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16770.02</v>
      </c>
      <c r="D574" s="1">
        <f>'PR-RAS'!E580</f>
        <v>14999993.810000001</v>
      </c>
      <c r="E574" s="1">
        <v>0</v>
      </c>
      <c r="F574" s="1">
        <v>0</v>
      </c>
      <c r="G574" s="2">
        <f t="shared" si="10"/>
        <v>17199602.127719998</v>
      </c>
      <c r="H574" s="2">
        <f t="shared" si="11"/>
        <v>0.20999999947889592</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2654.46</v>
      </c>
      <c r="D579" s="1">
        <f>'PR-RAS'!E585</f>
        <v>14999993.810000001</v>
      </c>
      <c r="E579" s="1">
        <v>0</v>
      </c>
      <c r="F579" s="1">
        <v>0</v>
      </c>
      <c r="G579" s="2">
        <f t="shared" si="10"/>
        <v>17341527.122239999</v>
      </c>
      <c r="H579" s="2">
        <f t="shared" si="11"/>
        <v>0.64999999947849574</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2654.46</v>
      </c>
      <c r="D580" s="1">
        <f>'PR-RAS'!E586</f>
        <v>14999993.810000001</v>
      </c>
      <c r="E580" s="1">
        <v>0</v>
      </c>
      <c r="F580" s="1">
        <v>0</v>
      </c>
      <c r="G580" s="2">
        <f t="shared" si="10"/>
        <v>17371529.764320001</v>
      </c>
      <c r="H580" s="2">
        <f t="shared" si="11"/>
        <v>0.64999999947849574</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14115.56</v>
      </c>
      <c r="D584" s="1">
        <f>'PR-RAS'!E590</f>
        <v>0</v>
      </c>
      <c r="E584" s="1">
        <v>0</v>
      </c>
      <c r="F584" s="1">
        <v>0</v>
      </c>
      <c r="G584" s="2">
        <f t="shared" si="10"/>
        <v>8229.3714799999998</v>
      </c>
      <c r="H584" s="2">
        <f t="shared" si="11"/>
        <v>0.44000000000050932</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14115.56</v>
      </c>
      <c r="D585" s="1">
        <f>'PR-RAS'!E591</f>
        <v>0</v>
      </c>
      <c r="E585" s="1">
        <v>0</v>
      </c>
      <c r="F585" s="1">
        <v>0</v>
      </c>
      <c r="G585" s="2">
        <f t="shared" si="10"/>
        <v>8243.48704</v>
      </c>
      <c r="H585" s="2">
        <f t="shared" si="11"/>
        <v>0.44000000000050932</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224315388.90000004</v>
      </c>
      <c r="D587" s="1">
        <f>'PR-RAS'!E593</f>
        <v>171393247.76999998</v>
      </c>
      <c r="E587" s="1">
        <v>0</v>
      </c>
      <c r="F587" s="1">
        <v>0</v>
      </c>
      <c r="G587" s="2">
        <f t="shared" si="10"/>
        <v>332321704.28184003</v>
      </c>
      <c r="H587" s="2">
        <f t="shared" si="11"/>
        <v>0.32999998331069946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50000000</v>
      </c>
      <c r="E588" s="1">
        <v>0</v>
      </c>
      <c r="F588" s="1">
        <v>0</v>
      </c>
      <c r="G588" s="2">
        <f t="shared" si="10"/>
        <v>58700000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50000000</v>
      </c>
      <c r="E589" s="1">
        <v>0</v>
      </c>
      <c r="F589" s="1">
        <v>0</v>
      </c>
      <c r="G589" s="2">
        <f t="shared" si="10"/>
        <v>58800000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4059331.24</v>
      </c>
      <c r="D597" s="1">
        <f>'PR-RAS'!E603</f>
        <v>0</v>
      </c>
      <c r="E597" s="1">
        <v>0</v>
      </c>
      <c r="F597" s="1">
        <v>0</v>
      </c>
      <c r="G597" s="2">
        <f t="shared" si="10"/>
        <v>2419361.4190400001</v>
      </c>
      <c r="H597" s="2">
        <f t="shared" si="11"/>
        <v>0.24000000022351742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4059331.24</v>
      </c>
      <c r="D598" s="1">
        <f>'PR-RAS'!E604</f>
        <v>0</v>
      </c>
      <c r="E598" s="1">
        <v>0</v>
      </c>
      <c r="F598" s="1">
        <v>0</v>
      </c>
      <c r="G598" s="2">
        <f t="shared" si="10"/>
        <v>2423420.7502799998</v>
      </c>
      <c r="H598" s="2">
        <f t="shared" si="11"/>
        <v>0.24000000022351742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179981452.40000001</v>
      </c>
      <c r="D599" s="1">
        <f>'PR-RAS'!E605</f>
        <v>84595073.379999995</v>
      </c>
      <c r="E599" s="1">
        <v>0</v>
      </c>
      <c r="F599" s="1">
        <v>0</v>
      </c>
      <c r="G599" s="2">
        <f t="shared" si="10"/>
        <v>208804616.29767996</v>
      </c>
      <c r="H599" s="2">
        <f t="shared" si="11"/>
        <v>0.7800000011920929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135114892.47</v>
      </c>
      <c r="D600" s="1">
        <f>'PR-RAS'!E606</f>
        <v>84574874.859999999</v>
      </c>
      <c r="E600" s="1">
        <v>0</v>
      </c>
      <c r="F600" s="1">
        <v>0</v>
      </c>
      <c r="G600" s="2">
        <f t="shared" si="10"/>
        <v>182254520.67181</v>
      </c>
      <c r="H600" s="2">
        <f t="shared" si="11"/>
        <v>0.60999999940395355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44866559.93</v>
      </c>
      <c r="D602" s="1">
        <f>'PR-RAS'!E608</f>
        <v>20198.52</v>
      </c>
      <c r="E602" s="1">
        <v>0</v>
      </c>
      <c r="F602" s="1">
        <v>0</v>
      </c>
      <c r="G602" s="2">
        <f t="shared" si="10"/>
        <v>26989081.138969999</v>
      </c>
      <c r="H602" s="2">
        <f t="shared" si="11"/>
        <v>0.55000000029758667</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9628.6200000000008</v>
      </c>
      <c r="D606" s="1">
        <f>'PR-RAS'!E612</f>
        <v>7124.51</v>
      </c>
      <c r="E606" s="1">
        <v>0</v>
      </c>
      <c r="F606" s="1">
        <v>0</v>
      </c>
      <c r="G606" s="2">
        <f t="shared" si="10"/>
        <v>14445.972199999998</v>
      </c>
      <c r="H606" s="2">
        <f t="shared" si="11"/>
        <v>0.86999999999898137</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9628.6200000000008</v>
      </c>
      <c r="D607" s="1">
        <f>'PR-RAS'!E613</f>
        <v>7124.51</v>
      </c>
      <c r="E607" s="1">
        <v>0</v>
      </c>
      <c r="F607" s="1">
        <v>0</v>
      </c>
      <c r="G607" s="2">
        <f t="shared" si="10"/>
        <v>14469.849839999999</v>
      </c>
      <c r="H607" s="2">
        <f t="shared" si="11"/>
        <v>0.86999999999898137</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40264976.640000001</v>
      </c>
      <c r="D611" s="1">
        <f>'PR-RAS'!E617</f>
        <v>36791049.880000003</v>
      </c>
      <c r="E611" s="1">
        <v>0</v>
      </c>
      <c r="F611" s="1">
        <v>0</v>
      </c>
      <c r="G611" s="2">
        <f t="shared" si="10"/>
        <v>69446716.604000002</v>
      </c>
      <c r="H611" s="2">
        <f t="shared" si="11"/>
        <v>0.47999999672174454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40264976.640000001</v>
      </c>
      <c r="D612" s="1">
        <f>'PR-RAS'!E618</f>
        <v>36791049.880000003</v>
      </c>
      <c r="E612" s="1">
        <v>0</v>
      </c>
      <c r="F612" s="1">
        <v>0</v>
      </c>
      <c r="G612" s="2">
        <f t="shared" si="10"/>
        <v>69560563.680399999</v>
      </c>
      <c r="H612" s="2">
        <f t="shared" si="11"/>
        <v>0.47999999672174454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88414325.210000008</v>
      </c>
      <c r="D630" s="1">
        <f>'PR-RAS'!E636</f>
        <v>61998745.759999961</v>
      </c>
      <c r="E630" s="1">
        <v>0</v>
      </c>
      <c r="F630" s="1">
        <v>0</v>
      </c>
      <c r="G630" s="2">
        <f t="shared" si="10"/>
        <v>133607032.72316995</v>
      </c>
      <c r="H630" s="2">
        <f t="shared" si="11"/>
        <v>0.45000004768371582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342673932.55000001</v>
      </c>
      <c r="D631" s="1">
        <f>'PR-RAS'!E637</f>
        <v>250446054.40000001</v>
      </c>
      <c r="E631" s="1">
        <v>0</v>
      </c>
      <c r="F631" s="1">
        <v>0</v>
      </c>
      <c r="G631" s="2">
        <f t="shared" si="10"/>
        <v>531446606.05050004</v>
      </c>
      <c r="H631" s="2">
        <f t="shared" si="11"/>
        <v>0.84999999403953552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1930490035.9399998</v>
      </c>
      <c r="D633" s="1">
        <f>'PR-RAS'!E639</f>
        <v>2290203217.7000003</v>
      </c>
      <c r="E633" s="1">
        <v>0</v>
      </c>
      <c r="F633" s="1">
        <v>0</v>
      </c>
      <c r="G633" s="2">
        <f t="shared" si="10"/>
        <v>4114886569.8868799</v>
      </c>
      <c r="H633" s="2">
        <f t="shared" si="11"/>
        <v>0.3599998950958252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1861916584.6899996</v>
      </c>
      <c r="D634" s="1">
        <f>'PR-RAS'!E640</f>
        <v>2152875351.3600001</v>
      </c>
      <c r="E634" s="1">
        <v>0</v>
      </c>
      <c r="F634" s="1">
        <v>0</v>
      </c>
      <c r="G634" s="2">
        <f t="shared" si="10"/>
        <v>3904133392.9305301</v>
      </c>
      <c r="H634" s="2">
        <f t="shared" si="11"/>
        <v>0.67000055313110352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68573451.250000238</v>
      </c>
      <c r="D635" s="1">
        <f>'PR-RAS'!E641</f>
        <v>137327866.34000015</v>
      </c>
      <c r="E635" s="1">
        <v>0</v>
      </c>
      <c r="F635" s="1">
        <v>0</v>
      </c>
      <c r="G635" s="2">
        <f t="shared" si="10"/>
        <v>217607302.61162034</v>
      </c>
      <c r="H635" s="2">
        <f t="shared" si="11"/>
        <v>0.59000039100646973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189145616.14999998</v>
      </c>
      <c r="D638" s="1">
        <f>'PR-RAS'!E644</f>
        <v>125311416.72000012</v>
      </c>
      <c r="E638" s="1">
        <v>0</v>
      </c>
      <c r="F638" s="1">
        <v>0</v>
      </c>
      <c r="G638" s="2">
        <f t="shared" si="10"/>
        <v>280132502.38883013</v>
      </c>
      <c r="H638" s="2">
        <f t="shared" si="11"/>
        <v>0.42999985814094543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12016449.620000035</v>
      </c>
      <c r="E639" s="1">
        <v>0</v>
      </c>
      <c r="F639" s="1">
        <v>0</v>
      </c>
      <c r="G639" s="2">
        <f t="shared" si="10"/>
        <v>15332989.715120044</v>
      </c>
      <c r="H639" s="2">
        <f t="shared" si="11"/>
        <v>0.37999996542930603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120572164.89999974</v>
      </c>
      <c r="D640" s="1">
        <f>'PR-RAS'!E646</f>
        <v>0</v>
      </c>
      <c r="E640" s="1">
        <v>0</v>
      </c>
      <c r="F640" s="1">
        <v>0</v>
      </c>
      <c r="G640" s="2">
        <f t="shared" si="10"/>
        <v>77045613.37109983</v>
      </c>
      <c r="H640" s="2">
        <f t="shared" si="11"/>
        <v>0.10000026226043701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23583682.84</v>
      </c>
      <c r="D641" s="1">
        <f>'PR-RAS'!E647</f>
        <v>28758488.109999999</v>
      </c>
      <c r="E641" s="1">
        <v>0</v>
      </c>
      <c r="F641" s="1">
        <v>0</v>
      </c>
      <c r="G641" s="2">
        <f t="shared" si="10"/>
        <v>51904421.7984</v>
      </c>
      <c r="H641" s="2">
        <f t="shared" si="11"/>
        <v>0.26999999955296516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53747229.670000002</v>
      </c>
      <c r="D642" s="1">
        <f>'PR-RAS'!E649</f>
        <v>98864596.859999999</v>
      </c>
      <c r="E642" s="1">
        <v>0</v>
      </c>
      <c r="F642" s="1">
        <v>0</v>
      </c>
      <c r="G642" s="2">
        <f t="shared" si="10"/>
        <v>161196387.39298999</v>
      </c>
      <c r="H642" s="2">
        <f t="shared" si="11"/>
        <v>0.4699999988079071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2247581747.8699999</v>
      </c>
      <c r="D643" s="1">
        <f>'PR-RAS'!E650</f>
        <v>8817527098.8600006</v>
      </c>
      <c r="E643" s="1">
        <v>0</v>
      </c>
      <c r="F643" s="1">
        <v>0</v>
      </c>
      <c r="G643" s="2">
        <f t="shared" si="10"/>
        <v>12764652277.068781</v>
      </c>
      <c r="H643" s="2">
        <f t="shared" si="11"/>
        <v>0.26999950408935547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2202563656.6999998</v>
      </c>
      <c r="D644" s="1">
        <f>'PR-RAS'!E651</f>
        <v>8840626504.5400009</v>
      </c>
      <c r="E644" s="1">
        <v>0</v>
      </c>
      <c r="F644" s="1">
        <v>0</v>
      </c>
      <c r="G644" s="2">
        <f t="shared" si="10"/>
        <v>12785294116.096542</v>
      </c>
      <c r="H644" s="2">
        <f t="shared" si="11"/>
        <v>0.75999927520751953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98765320.840000153</v>
      </c>
      <c r="D645" s="1">
        <f>'PR-RAS'!E652</f>
        <v>75765191.180000305</v>
      </c>
      <c r="E645" s="1">
        <v>0</v>
      </c>
      <c r="F645" s="1">
        <v>0</v>
      </c>
      <c r="G645" s="2">
        <f t="shared" si="10"/>
        <v>161190432.8608005</v>
      </c>
      <c r="H645" s="2">
        <f t="shared" si="11"/>
        <v>0.34000015258789063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3079</v>
      </c>
      <c r="D646" s="1">
        <f>'PR-RAS'!E653</f>
        <v>2973</v>
      </c>
      <c r="E646" s="1">
        <v>0</v>
      </c>
      <c r="F646" s="1">
        <v>0</v>
      </c>
      <c r="G646" s="2">
        <f t="shared" si="10"/>
        <v>5821.125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31907</v>
      </c>
      <c r="D647" s="1">
        <f>'PR-RAS'!E654</f>
        <v>32410</v>
      </c>
      <c r="E647" s="1">
        <v>0</v>
      </c>
      <c r="F647" s="1">
        <v>0</v>
      </c>
      <c r="G647" s="2">
        <f t="shared" si="10"/>
        <v>62485.642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2919</v>
      </c>
      <c r="D648" s="1">
        <f>'PR-RAS'!E655</f>
        <v>2823</v>
      </c>
      <c r="E648" s="1">
        <v>0</v>
      </c>
      <c r="F648" s="1">
        <v>0</v>
      </c>
      <c r="G648" s="2">
        <f t="shared" si="10"/>
        <v>5541.5550000000003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29234</v>
      </c>
      <c r="D649" s="1">
        <f>'PR-RAS'!E656</f>
        <v>29792</v>
      </c>
      <c r="E649" s="1">
        <v>0</v>
      </c>
      <c r="F649" s="1">
        <v>0</v>
      </c>
      <c r="G649" s="2">
        <f t="shared" si="10"/>
        <v>57554.063999999998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42257328.539999999</v>
      </c>
      <c r="D650" s="1">
        <f>'PR-RAS'!E657</f>
        <v>51065075.789999999</v>
      </c>
      <c r="E650" s="1">
        <v>0</v>
      </c>
      <c r="F650" s="1">
        <v>0</v>
      </c>
      <c r="G650" s="2">
        <f t="shared" si="10"/>
        <v>93707474.597880006</v>
      </c>
      <c r="H650" s="2">
        <f t="shared" si="11"/>
        <v>0.67000000178813934</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10761302.199999999</v>
      </c>
      <c r="D652" s="1">
        <f>'PR-RAS'!E659</f>
        <v>11695861.92</v>
      </c>
      <c r="E652" s="1">
        <v>0</v>
      </c>
      <c r="F652" s="1">
        <v>0</v>
      </c>
      <c r="G652" s="2">
        <f t="shared" si="10"/>
        <v>22233619.952040002</v>
      </c>
      <c r="H652" s="2">
        <f t="shared" si="11"/>
        <v>0.27999999932944775</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33603.68</v>
      </c>
      <c r="D653" s="1">
        <f>'PR-RAS'!E660</f>
        <v>12258.42</v>
      </c>
      <c r="E653" s="1">
        <v>0</v>
      </c>
      <c r="F653" s="1">
        <v>0</v>
      </c>
      <c r="G653" s="2">
        <f t="shared" si="10"/>
        <v>37894.579040000004</v>
      </c>
      <c r="H653" s="2">
        <f t="shared" si="11"/>
        <v>0.73999999999978172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6415454.0099999998</v>
      </c>
      <c r="D654" s="1">
        <f>'PR-RAS'!E661</f>
        <v>9071015.8399999999</v>
      </c>
      <c r="E654" s="1">
        <v>0</v>
      </c>
      <c r="F654" s="1">
        <v>0</v>
      </c>
      <c r="G654" s="2">
        <f t="shared" si="10"/>
        <v>16036038.155569999</v>
      </c>
      <c r="H654" s="2">
        <f t="shared" si="11"/>
        <v>0.16999999992549419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2721.25</v>
      </c>
      <c r="E655" s="1">
        <v>0</v>
      </c>
      <c r="F655" s="1">
        <v>0</v>
      </c>
      <c r="G655" s="2">
        <f t="shared" si="10"/>
        <v>3559.395</v>
      </c>
      <c r="H655" s="2">
        <f t="shared" si="11"/>
        <v>0.25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33025.660000000003</v>
      </c>
      <c r="D656" s="1">
        <f>'PR-RAS'!E663</f>
        <v>1973.06</v>
      </c>
      <c r="E656" s="1">
        <v>0</v>
      </c>
      <c r="F656" s="1">
        <v>0</v>
      </c>
      <c r="G656" s="2">
        <f t="shared" si="10"/>
        <v>24216.515900000006</v>
      </c>
      <c r="H656" s="2">
        <f t="shared" si="11"/>
        <v>0.39999999999645297</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3144</v>
      </c>
      <c r="E657" s="1">
        <v>0</v>
      </c>
      <c r="F657" s="1">
        <v>0</v>
      </c>
      <c r="G657" s="2">
        <f t="shared" si="10"/>
        <v>4124.9279999999999</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140750.37</v>
      </c>
      <c r="D658" s="1">
        <f>'PR-RAS'!E665</f>
        <v>838563.44</v>
      </c>
      <c r="E658" s="1">
        <v>0</v>
      </c>
      <c r="F658" s="1">
        <v>0</v>
      </c>
      <c r="G658" s="2">
        <f t="shared" si="10"/>
        <v>1194345.3532500002</v>
      </c>
      <c r="H658" s="2">
        <f t="shared" si="11"/>
        <v>0.80999999993946403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3100964.5</v>
      </c>
      <c r="D662" s="1">
        <f>'PR-RAS'!E669</f>
        <v>5917183.21</v>
      </c>
      <c r="E662" s="1">
        <v>0</v>
      </c>
      <c r="F662" s="1">
        <v>0</v>
      </c>
      <c r="G662" s="2">
        <f t="shared" si="10"/>
        <v>9872253.7381200008</v>
      </c>
      <c r="H662" s="2">
        <f t="shared" si="11"/>
        <v>0.7099999999627471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479.79</v>
      </c>
      <c r="D663" s="1">
        <f>'PR-RAS'!E670</f>
        <v>1110.8800000000001</v>
      </c>
      <c r="E663" s="1">
        <v>0</v>
      </c>
      <c r="F663" s="1">
        <v>0</v>
      </c>
      <c r="G663" s="2">
        <f t="shared" si="10"/>
        <v>1788.4261000000001</v>
      </c>
      <c r="H663" s="2">
        <f t="shared" si="11"/>
        <v>0.3299999999998704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132.72</v>
      </c>
      <c r="D664" s="1">
        <f>'PR-RAS'!E671</f>
        <v>85478.97</v>
      </c>
      <c r="E664" s="1">
        <v>0</v>
      </c>
      <c r="F664" s="1">
        <v>0</v>
      </c>
      <c r="G664" s="2">
        <f t="shared" si="10"/>
        <v>113433.10758000001</v>
      </c>
      <c r="H664" s="2">
        <f t="shared" si="11"/>
        <v>0.30999999999883698</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215694316.91</v>
      </c>
      <c r="D668" s="1">
        <f>'PR-RAS'!E675</f>
        <v>254252244.15000001</v>
      </c>
      <c r="E668" s="1">
        <v>0</v>
      </c>
      <c r="F668" s="1">
        <v>0</v>
      </c>
      <c r="G668" s="2">
        <f t="shared" si="10"/>
        <v>483040603.07507002</v>
      </c>
      <c r="H668" s="2">
        <f t="shared" si="11"/>
        <v>0.24000000953674316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41037285.5</v>
      </c>
      <c r="D669" s="1">
        <f>'PR-RAS'!E676</f>
        <v>45744842.119999997</v>
      </c>
      <c r="E669" s="1">
        <v>0</v>
      </c>
      <c r="F669" s="1">
        <v>0</v>
      </c>
      <c r="G669" s="2">
        <f t="shared" si="10"/>
        <v>88528015.786320001</v>
      </c>
      <c r="H669" s="2">
        <f t="shared" si="11"/>
        <v>0.61999999731779099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5810975.5300000003</v>
      </c>
      <c r="D670" s="1">
        <f>'PR-RAS'!E677</f>
        <v>5837232.1699999999</v>
      </c>
      <c r="E670" s="1">
        <v>0</v>
      </c>
      <c r="F670" s="1">
        <v>0</v>
      </c>
      <c r="G670" s="2">
        <f t="shared" si="10"/>
        <v>11697759.273030002</v>
      </c>
      <c r="H670" s="2">
        <f t="shared" si="11"/>
        <v>0.63999999966472387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251419.28</v>
      </c>
      <c r="D671" s="1">
        <f>'PR-RAS'!E678</f>
        <v>776001.53</v>
      </c>
      <c r="E671" s="1">
        <v>0</v>
      </c>
      <c r="F671" s="1">
        <v>0</v>
      </c>
      <c r="G671" s="2">
        <f t="shared" si="10"/>
        <v>1208292.9678000002</v>
      </c>
      <c r="H671" s="2">
        <f t="shared" si="11"/>
        <v>0.74999999997089617</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12070399.67</v>
      </c>
      <c r="D687" s="1">
        <f>'PR-RAS'!E694</f>
        <v>28798419.219999999</v>
      </c>
      <c r="E687" s="1">
        <v>0</v>
      </c>
      <c r="F687" s="1">
        <v>0</v>
      </c>
      <c r="G687" s="2">
        <f t="shared" si="10"/>
        <v>47791725.343460001</v>
      </c>
      <c r="H687" s="2">
        <f t="shared" si="11"/>
        <v>0.54999999888241291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72997.41</v>
      </c>
      <c r="D688" s="1">
        <f>'PR-RAS'!E695</f>
        <v>182800.2</v>
      </c>
      <c r="E688" s="1">
        <v>0</v>
      </c>
      <c r="F688" s="1">
        <v>0</v>
      </c>
      <c r="G688" s="2">
        <f t="shared" si="10"/>
        <v>301316.69547000004</v>
      </c>
      <c r="H688" s="2">
        <f t="shared" si="11"/>
        <v>0.61000000001513399</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676357.86</v>
      </c>
      <c r="D689" s="1">
        <f>'PR-RAS'!E696</f>
        <v>744855.12</v>
      </c>
      <c r="E689" s="1">
        <v>0</v>
      </c>
      <c r="F689" s="1">
        <v>0</v>
      </c>
      <c r="G689" s="2">
        <f t="shared" si="10"/>
        <v>1490254.8528</v>
      </c>
      <c r="H689" s="2">
        <f t="shared" si="11"/>
        <v>0.26000000000931323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358739.17</v>
      </c>
      <c r="D690" s="1">
        <f>'PR-RAS'!E697</f>
        <v>526007.07999999996</v>
      </c>
      <c r="E690" s="1">
        <v>0</v>
      </c>
      <c r="F690" s="1">
        <v>0</v>
      </c>
      <c r="G690" s="2">
        <f t="shared" si="10"/>
        <v>972009.04436999978</v>
      </c>
      <c r="H690" s="2">
        <f t="shared" si="11"/>
        <v>0.24999999994179234</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55777834.369999997</v>
      </c>
      <c r="D691" s="1">
        <f>'PR-RAS'!E698</f>
        <v>154090999.50999999</v>
      </c>
      <c r="E691" s="1">
        <v>0</v>
      </c>
      <c r="F691" s="1">
        <v>0</v>
      </c>
      <c r="G691" s="2">
        <f t="shared" si="10"/>
        <v>251132285.03909996</v>
      </c>
      <c r="H691" s="2">
        <f t="shared" si="11"/>
        <v>0.86000000685453415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2360663.0299999998</v>
      </c>
      <c r="D692" s="1">
        <f>'PR-RAS'!E699</f>
        <v>610531.35</v>
      </c>
      <c r="E692" s="1">
        <v>0</v>
      </c>
      <c r="F692" s="1">
        <v>0</v>
      </c>
      <c r="G692" s="2">
        <f t="shared" si="10"/>
        <v>2474972.4794299994</v>
      </c>
      <c r="H692" s="2">
        <f t="shared" si="11"/>
        <v>0.37999999977182597</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3767.95</v>
      </c>
      <c r="D695" s="1">
        <f>'PR-RAS'!E702</f>
        <v>1.9</v>
      </c>
      <c r="E695" s="1">
        <v>0</v>
      </c>
      <c r="F695" s="1">
        <v>0</v>
      </c>
      <c r="G695" s="2">
        <f t="shared" si="10"/>
        <v>2617.5944999999997</v>
      </c>
      <c r="H695" s="2">
        <f t="shared" si="11"/>
        <v>0.15000000000018199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57621516.82</v>
      </c>
      <c r="D703" s="1">
        <f>'PR-RAS'!E710</f>
        <v>58199522.719999999</v>
      </c>
      <c r="E703" s="1">
        <v>0</v>
      </c>
      <c r="F703" s="1">
        <v>0</v>
      </c>
      <c r="G703" s="2">
        <f t="shared" si="10"/>
        <v>122162434.70651999</v>
      </c>
      <c r="H703" s="2">
        <f t="shared" si="11"/>
        <v>0.46000000089406967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1169462.6399999999</v>
      </c>
      <c r="D705" s="1">
        <f>'PR-RAS'!E712</f>
        <v>517244.69</v>
      </c>
      <c r="E705" s="1">
        <v>0</v>
      </c>
      <c r="F705" s="1">
        <v>0</v>
      </c>
      <c r="G705" s="2">
        <f t="shared" si="10"/>
        <v>1551582.22208</v>
      </c>
      <c r="H705" s="2">
        <f t="shared" si="11"/>
        <v>0.67000000010011718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3050596.08</v>
      </c>
      <c r="D709" s="1">
        <f>'PR-RAS'!E716</f>
        <v>2827832.41</v>
      </c>
      <c r="E709" s="1">
        <v>0</v>
      </c>
      <c r="F709" s="1">
        <v>0</v>
      </c>
      <c r="G709" s="2">
        <f t="shared" si="10"/>
        <v>6164032.7171999998</v>
      </c>
      <c r="H709" s="2">
        <f t="shared" si="11"/>
        <v>0.49000000022351742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1661464.5</v>
      </c>
      <c r="D710" s="1">
        <f>'PR-RAS'!E717</f>
        <v>1598613.28</v>
      </c>
      <c r="E710" s="1">
        <v>0</v>
      </c>
      <c r="F710" s="1">
        <v>0</v>
      </c>
      <c r="G710" s="2">
        <f t="shared" si="10"/>
        <v>3444811.96154</v>
      </c>
      <c r="H710" s="2">
        <f t="shared" si="11"/>
        <v>0.78000000002793968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17451220.420000002</v>
      </c>
      <c r="D711" s="1">
        <f>'PR-RAS'!E718</f>
        <v>18364991.73</v>
      </c>
      <c r="E711" s="1">
        <v>0</v>
      </c>
      <c r="F711" s="1">
        <v>0</v>
      </c>
      <c r="G711" s="2">
        <f t="shared" si="10"/>
        <v>38468654.754799999</v>
      </c>
      <c r="H711" s="2">
        <f t="shared" si="11"/>
        <v>0.69000000134110451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89822.96</v>
      </c>
      <c r="D712" s="1">
        <f>'PR-RAS'!E719</f>
        <v>64543.46</v>
      </c>
      <c r="E712" s="1">
        <v>0</v>
      </c>
      <c r="F712" s="1">
        <v>0</v>
      </c>
      <c r="G712" s="2">
        <f t="shared" si="10"/>
        <v>155644.92468</v>
      </c>
      <c r="H712" s="2">
        <f t="shared" si="11"/>
        <v>0.49999999999272404</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1543874.07</v>
      </c>
      <c r="D713" s="1">
        <f>'PR-RAS'!E720</f>
        <v>2187843.67</v>
      </c>
      <c r="E713" s="1">
        <v>0</v>
      </c>
      <c r="F713" s="1">
        <v>0</v>
      </c>
      <c r="G713" s="2">
        <f t="shared" si="10"/>
        <v>4214727.7239199998</v>
      </c>
      <c r="H713" s="2">
        <f t="shared" si="11"/>
        <v>0.40000000013969839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2645092.35</v>
      </c>
      <c r="D714" s="1">
        <f>'PR-RAS'!E721</f>
        <v>3171734.79</v>
      </c>
      <c r="E714" s="1">
        <v>0</v>
      </c>
      <c r="F714" s="1">
        <v>0</v>
      </c>
      <c r="G714" s="2">
        <f t="shared" si="10"/>
        <v>6408844.6560899997</v>
      </c>
      <c r="H714" s="2">
        <f t="shared" si="11"/>
        <v>0.56000000005587935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3629654.96</v>
      </c>
      <c r="D715" s="1">
        <f>'PR-RAS'!E722</f>
        <v>4447505.34</v>
      </c>
      <c r="E715" s="1">
        <v>0</v>
      </c>
      <c r="F715" s="1">
        <v>0</v>
      </c>
      <c r="G715" s="2">
        <f t="shared" si="10"/>
        <v>8942611.2669600006</v>
      </c>
      <c r="H715" s="2">
        <f t="shared" si="11"/>
        <v>0.37999999988824129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1822757.35</v>
      </c>
      <c r="D716" s="1">
        <f>'PR-RAS'!E723</f>
        <v>2036362.6</v>
      </c>
      <c r="E716" s="1">
        <v>0</v>
      </c>
      <c r="F716" s="1">
        <v>0</v>
      </c>
      <c r="G716" s="2">
        <f t="shared" si="10"/>
        <v>4215270.0232500006</v>
      </c>
      <c r="H716" s="2">
        <f t="shared" si="11"/>
        <v>0.75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299672.40000000002</v>
      </c>
      <c r="D717" s="1">
        <f>'PR-RAS'!E724</f>
        <v>374052.72</v>
      </c>
      <c r="E717" s="1">
        <v>0</v>
      </c>
      <c r="F717" s="1">
        <v>0</v>
      </c>
      <c r="G717" s="2">
        <f t="shared" si="10"/>
        <v>750208.93343999994</v>
      </c>
      <c r="H717" s="2">
        <f t="shared" si="11"/>
        <v>0.68000000005122274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5011906.91</v>
      </c>
      <c r="D718" s="1">
        <f>'PR-RAS'!E725</f>
        <v>4570889.42</v>
      </c>
      <c r="E718" s="1">
        <v>0</v>
      </c>
      <c r="F718" s="1">
        <v>0</v>
      </c>
      <c r="G718" s="2">
        <f t="shared" si="10"/>
        <v>10148192.68275</v>
      </c>
      <c r="H718" s="2">
        <f t="shared" si="11"/>
        <v>0.50999999977648258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682561.75</v>
      </c>
      <c r="D719" s="1">
        <f>'PR-RAS'!E726</f>
        <v>521729.54</v>
      </c>
      <c r="E719" s="1">
        <v>0</v>
      </c>
      <c r="F719" s="1">
        <v>0</v>
      </c>
      <c r="G719" s="2">
        <f t="shared" si="10"/>
        <v>1239282.95594</v>
      </c>
      <c r="H719" s="2">
        <f t="shared" si="11"/>
        <v>0.71000000002095476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804558.34</v>
      </c>
      <c r="E728" s="1">
        <v>0</v>
      </c>
      <c r="F728" s="1">
        <v>0</v>
      </c>
      <c r="G728" s="2">
        <f t="shared" si="10"/>
        <v>1169827.8263599998</v>
      </c>
      <c r="H728" s="2">
        <f t="shared" si="11"/>
        <v>0.33999999996740371</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19597.54</v>
      </c>
      <c r="D732" s="1">
        <f>'PR-RAS'!E739</f>
        <v>2897.51</v>
      </c>
      <c r="E732" s="1">
        <v>0</v>
      </c>
      <c r="F732" s="1">
        <v>0</v>
      </c>
      <c r="G732" s="2">
        <f t="shared" si="10"/>
        <v>18561.961360000001</v>
      </c>
      <c r="H732" s="2">
        <f t="shared" si="11"/>
        <v>0.94999999999890861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5601659.9800000004</v>
      </c>
      <c r="D735" s="1">
        <f>'PR-RAS'!E742</f>
        <v>4866083.07</v>
      </c>
      <c r="E735" s="1">
        <v>0</v>
      </c>
      <c r="F735" s="1">
        <v>0</v>
      </c>
      <c r="G735" s="2">
        <f t="shared" si="10"/>
        <v>11255028.37208</v>
      </c>
      <c r="H735" s="2">
        <f t="shared" si="11"/>
        <v>8.9999999850988388E-2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2396.7199999999998</v>
      </c>
      <c r="D737" s="1">
        <f>'PR-RAS'!E744</f>
        <v>1162.18</v>
      </c>
      <c r="E737" s="1">
        <v>0</v>
      </c>
      <c r="F737" s="1">
        <v>0</v>
      </c>
      <c r="G737" s="2">
        <f t="shared" si="10"/>
        <v>3474.71488</v>
      </c>
      <c r="H737" s="2">
        <f t="shared" si="11"/>
        <v>0.46000000000026375</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163706.19</v>
      </c>
      <c r="D738" s="1">
        <f>'PR-RAS'!E745</f>
        <v>0</v>
      </c>
      <c r="E738" s="1">
        <v>0</v>
      </c>
      <c r="F738" s="1">
        <v>0</v>
      </c>
      <c r="G738" s="2">
        <f t="shared" si="10"/>
        <v>120651.46203</v>
      </c>
      <c r="H738" s="2">
        <f t="shared" si="11"/>
        <v>0.19000000000232831</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10015.1</v>
      </c>
      <c r="D741" s="1">
        <f>'PR-RAS'!E748</f>
        <v>1252.21</v>
      </c>
      <c r="E741" s="1">
        <v>0</v>
      </c>
      <c r="F741" s="1">
        <v>0</v>
      </c>
      <c r="G741" s="2">
        <f t="shared" si="10"/>
        <v>9264.4447999999993</v>
      </c>
      <c r="H741" s="2">
        <f t="shared" si="11"/>
        <v>0.31000000000040018</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6519.55</v>
      </c>
      <c r="D751" s="1">
        <f>'PR-RAS'!E758</f>
        <v>1948.59</v>
      </c>
      <c r="E751" s="1">
        <v>0</v>
      </c>
      <c r="F751" s="1">
        <v>0</v>
      </c>
      <c r="G751" s="2">
        <f t="shared" si="10"/>
        <v>7812.5474999999997</v>
      </c>
      <c r="H751" s="2">
        <f t="shared" si="11"/>
        <v>0.85999999999989996</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104295.45</v>
      </c>
      <c r="D752" s="1">
        <f>'PR-RAS'!E759</f>
        <v>343028.79</v>
      </c>
      <c r="E752" s="1">
        <v>0</v>
      </c>
      <c r="F752" s="1">
        <v>0</v>
      </c>
      <c r="G752" s="2">
        <f t="shared" si="10"/>
        <v>593555.12552999996</v>
      </c>
      <c r="H752" s="2">
        <f t="shared" si="11"/>
        <v>0.66000000001804437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1572823.34</v>
      </c>
      <c r="D753" s="1">
        <f>'PR-RAS'!E760</f>
        <v>1984079.3</v>
      </c>
      <c r="E753" s="1">
        <v>0</v>
      </c>
      <c r="F753" s="1">
        <v>0</v>
      </c>
      <c r="G753" s="2">
        <f t="shared" si="10"/>
        <v>4166818.4188800002</v>
      </c>
      <c r="H753" s="2">
        <f t="shared" si="11"/>
        <v>0.64000000013038516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1344127.56</v>
      </c>
      <c r="D754" s="1">
        <f>'PR-RAS'!E761</f>
        <v>15440807.470000001</v>
      </c>
      <c r="E754" s="1">
        <v>0</v>
      </c>
      <c r="F754" s="1">
        <v>0</v>
      </c>
      <c r="G754" s="2">
        <f t="shared" si="10"/>
        <v>24265984.102499999</v>
      </c>
      <c r="H754" s="2">
        <f t="shared" si="11"/>
        <v>0.9100000006146729</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47688.63</v>
      </c>
      <c r="D756" s="1">
        <f>'PR-RAS'!E763</f>
        <v>0</v>
      </c>
      <c r="E756" s="1">
        <v>0</v>
      </c>
      <c r="F756" s="1">
        <v>0</v>
      </c>
      <c r="G756" s="2">
        <f t="shared" si="10"/>
        <v>36004.915649999995</v>
      </c>
      <c r="H756" s="2">
        <f t="shared" si="11"/>
        <v>0.37000000000261934</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5666.09</v>
      </c>
      <c r="E760" s="1">
        <v>0</v>
      </c>
      <c r="F760" s="1">
        <v>0</v>
      </c>
      <c r="G760" s="2">
        <f t="shared" si="10"/>
        <v>8601.1246200000005</v>
      </c>
      <c r="H760" s="2">
        <f t="shared" si="11"/>
        <v>9.0000000000145519E-2</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22644.560000000001</v>
      </c>
      <c r="D761" s="1">
        <f>'PR-RAS'!E768</f>
        <v>0</v>
      </c>
      <c r="E761" s="1">
        <v>0</v>
      </c>
      <c r="F761" s="1">
        <v>0</v>
      </c>
      <c r="G761" s="2">
        <f t="shared" si="10"/>
        <v>17209.865600000001</v>
      </c>
      <c r="H761" s="2">
        <f t="shared" si="11"/>
        <v>0.43999999999869033</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193390.91</v>
      </c>
      <c r="D783" s="1">
        <f>'PR-RAS'!E790</f>
        <v>421520.6</v>
      </c>
      <c r="E783" s="1">
        <v>0</v>
      </c>
      <c r="F783" s="1">
        <v>0</v>
      </c>
      <c r="G783" s="2">
        <f t="shared" si="10"/>
        <v>810489.91002000007</v>
      </c>
      <c r="H783" s="2">
        <f t="shared" si="11"/>
        <v>0.4900000000197906</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47888.13</v>
      </c>
      <c r="D784" s="1">
        <f>'PR-RAS'!E791</f>
        <v>29164.03</v>
      </c>
      <c r="E784" s="1">
        <v>0</v>
      </c>
      <c r="F784" s="1">
        <v>0</v>
      </c>
      <c r="G784" s="2">
        <f t="shared" si="10"/>
        <v>83167.276770000011</v>
      </c>
      <c r="H784" s="2">
        <f t="shared" si="11"/>
        <v>0.1599999999962165</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4400.45</v>
      </c>
      <c r="D785" s="1">
        <f>'PR-RAS'!E792</f>
        <v>321.07</v>
      </c>
      <c r="E785" s="1">
        <v>0</v>
      </c>
      <c r="F785" s="1">
        <v>0</v>
      </c>
      <c r="G785" s="2">
        <f t="shared" si="10"/>
        <v>3953.3905600000003</v>
      </c>
      <c r="H785" s="2">
        <f t="shared" si="11"/>
        <v>0.51999999999981128</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2574.4699999999998</v>
      </c>
      <c r="D788" s="1">
        <f>'PR-RAS'!E795</f>
        <v>766.58</v>
      </c>
      <c r="E788" s="1">
        <v>0</v>
      </c>
      <c r="F788" s="1">
        <v>0</v>
      </c>
      <c r="G788" s="2">
        <f t="shared" si="10"/>
        <v>3232.7048100000002</v>
      </c>
      <c r="H788" s="2">
        <f t="shared" si="11"/>
        <v>0.88999999999975898</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7040.23</v>
      </c>
      <c r="D791" s="1">
        <f>'PR-RAS'!E798</f>
        <v>0</v>
      </c>
      <c r="E791" s="1">
        <v>0</v>
      </c>
      <c r="F791" s="1">
        <v>0</v>
      </c>
      <c r="G791" s="2">
        <f t="shared" si="10"/>
        <v>5561.7816999999995</v>
      </c>
      <c r="H791" s="2">
        <f t="shared" si="11"/>
        <v>0.22999999999956344</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922000.92</v>
      </c>
      <c r="E792" s="1">
        <v>0</v>
      </c>
      <c r="F792" s="1">
        <v>0</v>
      </c>
      <c r="G792" s="2">
        <f t="shared" si="10"/>
        <v>1458605.4554400002</v>
      </c>
      <c r="H792" s="2">
        <f t="shared" si="11"/>
        <v>7.9999999958090484E-2</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1012649.09</v>
      </c>
      <c r="E799" s="1">
        <v>0</v>
      </c>
      <c r="F799" s="1">
        <v>0</v>
      </c>
      <c r="G799" s="2">
        <f t="shared" si="10"/>
        <v>1616187.9476400001</v>
      </c>
      <c r="H799" s="2">
        <f t="shared" si="11"/>
        <v>8.999999996740371E-2</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506341.18</v>
      </c>
      <c r="E800" s="1">
        <v>0</v>
      </c>
      <c r="F800" s="1">
        <v>0</v>
      </c>
      <c r="G800" s="2">
        <f t="shared" si="10"/>
        <v>809133.20564000006</v>
      </c>
      <c r="H800" s="2">
        <f t="shared" si="11"/>
        <v>0.17999999999301508</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1327.23</v>
      </c>
      <c r="D808" s="1">
        <f>'PR-RAS'!E815</f>
        <v>2150</v>
      </c>
      <c r="E808" s="1">
        <v>0</v>
      </c>
      <c r="F808" s="1">
        <v>0</v>
      </c>
      <c r="G808" s="2">
        <f t="shared" si="10"/>
        <v>4541.17461</v>
      </c>
      <c r="H808" s="2">
        <f t="shared" si="11"/>
        <v>0.23000000000001819</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10691708.82</v>
      </c>
      <c r="D809" s="1">
        <f>'PR-RAS'!E816</f>
        <v>9790902.8200000003</v>
      </c>
      <c r="E809" s="1">
        <v>0</v>
      </c>
      <c r="F809" s="1">
        <v>0</v>
      </c>
      <c r="G809" s="2">
        <f t="shared" si="10"/>
        <v>24460999.683680002</v>
      </c>
      <c r="H809" s="2">
        <f t="shared" si="11"/>
        <v>0.35999999940395355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39779.47</v>
      </c>
      <c r="D810" s="1">
        <f>'PR-RAS'!E817</f>
        <v>44827.3</v>
      </c>
      <c r="E810" s="1">
        <v>0</v>
      </c>
      <c r="F810" s="1">
        <v>0</v>
      </c>
      <c r="G810" s="2">
        <f t="shared" ref="G810:G983" si="18">(B810/1000)*(C810*1+D810*2)</f>
        <v>104712.16263000001</v>
      </c>
      <c r="H810" s="2">
        <f t="shared" ref="H810:H1067" si="19">ABS(C810-ROUND(C810,0))+ABS(D810-ROUND(D810,0))</f>
        <v>0.77000000000407454</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8172586.0999999996</v>
      </c>
      <c r="D811" s="1">
        <f>'PR-RAS'!E818</f>
        <v>10027998.43</v>
      </c>
      <c r="E811" s="1">
        <v>0</v>
      </c>
      <c r="F811" s="1">
        <v>0</v>
      </c>
      <c r="G811" s="2">
        <f t="shared" si="18"/>
        <v>22865152.197600003</v>
      </c>
      <c r="H811" s="2">
        <f t="shared" si="19"/>
        <v>0.52999999932944775</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5013759.8600000003</v>
      </c>
      <c r="D812" s="1">
        <f>'PR-RAS'!E819</f>
        <v>5567450.7000000002</v>
      </c>
      <c r="E812" s="1">
        <v>0</v>
      </c>
      <c r="F812" s="1">
        <v>0</v>
      </c>
      <c r="G812" s="2">
        <f t="shared" si="18"/>
        <v>13096564.281860001</v>
      </c>
      <c r="H812" s="2">
        <f t="shared" si="19"/>
        <v>0.43999999947845936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663.61</v>
      </c>
      <c r="D815" s="1">
        <f>'PR-RAS'!E822</f>
        <v>800</v>
      </c>
      <c r="E815" s="1">
        <v>0</v>
      </c>
      <c r="F815" s="1">
        <v>0</v>
      </c>
      <c r="G815" s="2">
        <f t="shared" si="18"/>
        <v>1842.57854</v>
      </c>
      <c r="H815" s="2">
        <f t="shared" si="19"/>
        <v>0.38999999999998636</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69889144.180000007</v>
      </c>
      <c r="D816" s="1">
        <f>'PR-RAS'!E823</f>
        <v>47891232.43</v>
      </c>
      <c r="E816" s="1">
        <v>0</v>
      </c>
      <c r="F816" s="1">
        <v>0</v>
      </c>
      <c r="G816" s="2">
        <f t="shared" si="18"/>
        <v>135022361.36759999</v>
      </c>
      <c r="H816" s="2">
        <f t="shared" si="19"/>
        <v>0.61000000685453415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11504860.560000001</v>
      </c>
      <c r="D817" s="1">
        <f>'PR-RAS'!E824</f>
        <v>10760597.289999999</v>
      </c>
      <c r="E817" s="1">
        <v>0</v>
      </c>
      <c r="F817" s="1">
        <v>0</v>
      </c>
      <c r="G817" s="2">
        <f t="shared" si="18"/>
        <v>26949260.994239997</v>
      </c>
      <c r="H817" s="2">
        <f t="shared" si="19"/>
        <v>0.72999999858438969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546748.29</v>
      </c>
      <c r="D818" s="1">
        <f>'PR-RAS'!E825</f>
        <v>461759.08</v>
      </c>
      <c r="E818" s="1">
        <v>0</v>
      </c>
      <c r="F818" s="1">
        <v>0</v>
      </c>
      <c r="G818" s="2">
        <f t="shared" si="18"/>
        <v>1201207.6896500001</v>
      </c>
      <c r="H818" s="2">
        <f t="shared" si="19"/>
        <v>0.37000000005355105</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1090977.5</v>
      </c>
      <c r="D819" s="1">
        <f>'PR-RAS'!E826</f>
        <v>785028.98</v>
      </c>
      <c r="E819" s="1">
        <v>0</v>
      </c>
      <c r="F819" s="1">
        <v>0</v>
      </c>
      <c r="G819" s="2">
        <f t="shared" si="18"/>
        <v>2176727.0062799999</v>
      </c>
      <c r="H819" s="2">
        <f t="shared" si="19"/>
        <v>0.52000000001862645</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2484708.77</v>
      </c>
      <c r="D820" s="1">
        <f>'PR-RAS'!E827</f>
        <v>2485514.79</v>
      </c>
      <c r="E820" s="1">
        <v>0</v>
      </c>
      <c r="F820" s="1">
        <v>0</v>
      </c>
      <c r="G820" s="2">
        <f t="shared" si="18"/>
        <v>6106249.7086499995</v>
      </c>
      <c r="H820" s="2">
        <f t="shared" si="19"/>
        <v>0.43999999994412065</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10172293.02</v>
      </c>
      <c r="D821" s="1">
        <f>'PR-RAS'!E828</f>
        <v>8333519.3700000001</v>
      </c>
      <c r="E821" s="1">
        <v>0</v>
      </c>
      <c r="F821" s="1">
        <v>0</v>
      </c>
      <c r="G821" s="2">
        <f t="shared" si="18"/>
        <v>22008252.043199997</v>
      </c>
      <c r="H821" s="2">
        <f t="shared" si="19"/>
        <v>0.38999999966472387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8524.73</v>
      </c>
      <c r="D822" s="1">
        <f>'PR-RAS'!E829</f>
        <v>17642.28</v>
      </c>
      <c r="E822" s="1">
        <v>0</v>
      </c>
      <c r="F822" s="1">
        <v>0</v>
      </c>
      <c r="G822" s="2">
        <f t="shared" si="18"/>
        <v>35967.42708999999</v>
      </c>
      <c r="H822" s="2">
        <f t="shared" si="19"/>
        <v>0.5499999999992724</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35493663.829999998</v>
      </c>
      <c r="D823" s="1">
        <f>'PR-RAS'!E830</f>
        <v>49916128.990000002</v>
      </c>
      <c r="E823" s="1">
        <v>0</v>
      </c>
      <c r="F823" s="1">
        <v>0</v>
      </c>
      <c r="G823" s="2">
        <f t="shared" si="18"/>
        <v>111237907.72781999</v>
      </c>
      <c r="H823" s="2">
        <f t="shared" si="19"/>
        <v>0.17999999970197678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3780860.71</v>
      </c>
      <c r="D834" s="1">
        <f>'PR-RAS'!E841</f>
        <v>1244954.51</v>
      </c>
      <c r="E834" s="1">
        <v>0</v>
      </c>
      <c r="F834" s="1">
        <v>0</v>
      </c>
      <c r="G834" s="2">
        <f t="shared" si="18"/>
        <v>5223551.1850899998</v>
      </c>
      <c r="H834" s="2">
        <f t="shared" si="19"/>
        <v>0.78000000002793968</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6544031.04</v>
      </c>
      <c r="E835" s="1">
        <v>0</v>
      </c>
      <c r="F835" s="1">
        <v>0</v>
      </c>
      <c r="G835" s="2">
        <f t="shared" si="18"/>
        <v>10915443.77472</v>
      </c>
      <c r="H835" s="2">
        <f t="shared" si="19"/>
        <v>4.0000000037252903E-2</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27147.040000000001</v>
      </c>
      <c r="D839" s="1">
        <f>'PR-RAS'!E846</f>
        <v>27211.439999999999</v>
      </c>
      <c r="E839" s="1">
        <v>0</v>
      </c>
      <c r="F839" s="1">
        <v>0</v>
      </c>
      <c r="G839" s="2">
        <f t="shared" si="18"/>
        <v>68355.592959999994</v>
      </c>
      <c r="H839" s="2">
        <f t="shared" si="19"/>
        <v>0.47999999999956344</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53089.120000000003</v>
      </c>
      <c r="D843" s="1">
        <f>'PR-RAS'!E850</f>
        <v>65554.61</v>
      </c>
      <c r="E843" s="1">
        <v>0</v>
      </c>
      <c r="F843" s="1">
        <v>0</v>
      </c>
      <c r="G843" s="2">
        <f t="shared" si="18"/>
        <v>155095.00227999999</v>
      </c>
      <c r="H843" s="2">
        <f t="shared" si="19"/>
        <v>0.51000000000203727</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26544.560000000001</v>
      </c>
      <c r="E844" s="1">
        <v>0</v>
      </c>
      <c r="F844" s="1">
        <v>0</v>
      </c>
      <c r="G844" s="2">
        <f t="shared" si="18"/>
        <v>44754.12816</v>
      </c>
      <c r="H844" s="2">
        <f t="shared" si="19"/>
        <v>0.43999999999869033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1176117.3500000001</v>
      </c>
      <c r="D872" s="1">
        <f>'PR-RAS'!E879</f>
        <v>0</v>
      </c>
      <c r="E872" s="1">
        <v>0</v>
      </c>
      <c r="F872" s="1">
        <v>0</v>
      </c>
      <c r="G872" s="2">
        <f t="shared" si="18"/>
        <v>1024398.2118500001</v>
      </c>
      <c r="H872" s="2">
        <f t="shared" si="19"/>
        <v>0.35000000009313226</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132590.09</v>
      </c>
      <c r="D878" s="1">
        <f>'PR-RAS'!E885</f>
        <v>18967.740000000002</v>
      </c>
      <c r="E878" s="1">
        <v>0</v>
      </c>
      <c r="F878" s="1">
        <v>0</v>
      </c>
      <c r="G878" s="2">
        <f t="shared" si="18"/>
        <v>149550.92488999999</v>
      </c>
      <c r="H878" s="2">
        <f t="shared" si="19"/>
        <v>0.34999999999490683</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44356040.119999997</v>
      </c>
      <c r="D879" s="1">
        <f>'PR-RAS'!E886</f>
        <v>49622000</v>
      </c>
      <c r="E879" s="1">
        <v>0</v>
      </c>
      <c r="F879" s="1">
        <v>0</v>
      </c>
      <c r="G879" s="2">
        <f t="shared" si="18"/>
        <v>126080835.22536001</v>
      </c>
      <c r="H879" s="2">
        <f t="shared" si="19"/>
        <v>0.11999999731779099</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62212.14</v>
      </c>
      <c r="E880" s="1">
        <v>0</v>
      </c>
      <c r="F880" s="1">
        <v>0</v>
      </c>
      <c r="G880" s="2">
        <f t="shared" si="18"/>
        <v>109368.94211999999</v>
      </c>
      <c r="H880" s="2">
        <f t="shared" si="19"/>
        <v>0.13999999999941792</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9483.3700000000008</v>
      </c>
      <c r="E883" s="1">
        <v>0</v>
      </c>
      <c r="F883" s="1">
        <v>0</v>
      </c>
      <c r="G883" s="2">
        <f t="shared" si="18"/>
        <v>16728.664680000002</v>
      </c>
      <c r="H883" s="2">
        <f t="shared" si="19"/>
        <v>0.37000000000080036</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572.67999999999995</v>
      </c>
      <c r="E890" s="1">
        <v>0</v>
      </c>
      <c r="F890" s="1">
        <v>0</v>
      </c>
      <c r="G890" s="2">
        <f t="shared" si="18"/>
        <v>1018.2250399999999</v>
      </c>
      <c r="H890" s="2">
        <f t="shared" si="19"/>
        <v>0.32000000000005002</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65554.61</v>
      </c>
      <c r="D912" s="1">
        <f>'PR-RAS'!E919</f>
        <v>0</v>
      </c>
      <c r="E912" s="1">
        <v>0</v>
      </c>
      <c r="F912" s="1">
        <v>0</v>
      </c>
      <c r="G912" s="2">
        <f t="shared" si="18"/>
        <v>59720.249710000004</v>
      </c>
      <c r="H912" s="2">
        <f t="shared" si="19"/>
        <v>0.38999999999941792</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4058136.74</v>
      </c>
      <c r="D945" s="1">
        <f>'PR-RAS'!E952</f>
        <v>0</v>
      </c>
      <c r="E945" s="1">
        <v>0</v>
      </c>
      <c r="F945" s="1">
        <v>0</v>
      </c>
      <c r="G945" s="2">
        <f t="shared" si="18"/>
        <v>3830881.08256</v>
      </c>
      <c r="H945" s="2">
        <f t="shared" si="19"/>
        <v>0.25999999977648258</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53190659.869999997</v>
      </c>
      <c r="D946" s="1">
        <f>'PR-RAS'!E953</f>
        <v>114155.8</v>
      </c>
      <c r="E946" s="1">
        <v>0</v>
      </c>
      <c r="F946" s="1">
        <v>0</v>
      </c>
      <c r="G946" s="2">
        <f t="shared" si="18"/>
        <v>50480928.03915</v>
      </c>
      <c r="H946" s="2">
        <f t="shared" si="19"/>
        <v>0.33000000267929863</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49886288.939999998</v>
      </c>
      <c r="D947" s="1">
        <f>'PR-RAS'!E954</f>
        <v>44367515.299999997</v>
      </c>
      <c r="E947" s="1">
        <v>0</v>
      </c>
      <c r="F947" s="1">
        <v>0</v>
      </c>
      <c r="G947" s="2">
        <f t="shared" si="18"/>
        <v>131135768.28483999</v>
      </c>
      <c r="H947" s="2">
        <f t="shared" si="19"/>
        <v>0.35999999940395355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40121.99</v>
      </c>
      <c r="D948" s="1">
        <f>'PR-RAS'!E955</f>
        <v>27350.240000000002</v>
      </c>
      <c r="E948" s="1">
        <v>0</v>
      </c>
      <c r="F948" s="1">
        <v>0</v>
      </c>
      <c r="G948" s="2">
        <f t="shared" si="18"/>
        <v>89796.879090000002</v>
      </c>
      <c r="H948" s="2">
        <f t="shared" si="19"/>
        <v>0.25000000000363798</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2626.05</v>
      </c>
      <c r="D950" s="1">
        <f>'PR-RAS'!E957</f>
        <v>10299.34</v>
      </c>
      <c r="E950" s="1">
        <v>0</v>
      </c>
      <c r="F950" s="1">
        <v>0</v>
      </c>
      <c r="G950" s="2">
        <f t="shared" si="18"/>
        <v>22040.268769999999</v>
      </c>
      <c r="H950" s="2">
        <f t="shared" si="19"/>
        <v>0.39000000000032742</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20010.169999999998</v>
      </c>
      <c r="D951" s="1">
        <f>'PR-RAS'!E958</f>
        <v>9899.18</v>
      </c>
      <c r="E951" s="1">
        <v>0</v>
      </c>
      <c r="F951" s="1">
        <v>0</v>
      </c>
      <c r="G951" s="2">
        <f t="shared" si="18"/>
        <v>37818.103499999997</v>
      </c>
      <c r="H951" s="2">
        <f t="shared" si="19"/>
        <v>0.34999999999854481</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9628.6200000000008</v>
      </c>
      <c r="D958" s="1">
        <f>'PR-RAS'!E965</f>
        <v>7124.51</v>
      </c>
      <c r="E958" s="1">
        <v>0</v>
      </c>
      <c r="F958" s="1">
        <v>0</v>
      </c>
      <c r="G958" s="2">
        <f t="shared" si="18"/>
        <v>22850.901479999997</v>
      </c>
      <c r="H958" s="2">
        <f t="shared" si="19"/>
        <v>0.86999999999898137</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40264976.640000001</v>
      </c>
      <c r="D961" s="1">
        <f>'PR-RAS'!E968</f>
        <v>36791049.880000003</v>
      </c>
      <c r="E961" s="1">
        <v>0</v>
      </c>
      <c r="F961" s="1">
        <v>0</v>
      </c>
      <c r="G961" s="2">
        <f t="shared" si="18"/>
        <v>109293193.344</v>
      </c>
      <c r="H961" s="2">
        <f t="shared" si="19"/>
        <v>0.47999999672174454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321983.63</v>
      </c>
      <c r="D978" s="1">
        <f>'PR-RAS'!E987</f>
        <v>32642.27</v>
      </c>
      <c r="E978" s="1">
        <v>0</v>
      </c>
      <c r="F978" s="1">
        <v>0</v>
      </c>
      <c r="G978" s="2">
        <f t="shared" si="18"/>
        <v>378361.00208999997</v>
      </c>
      <c r="H978" s="2">
        <f t="shared" si="19"/>
        <v>0.63999999999577994</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40065853.460000001</v>
      </c>
      <c r="D979" s="1">
        <f>'PR-RAS'!E988</f>
        <v>32942112.23</v>
      </c>
      <c r="E979" s="1">
        <v>0</v>
      </c>
      <c r="F979" s="1">
        <v>0</v>
      </c>
      <c r="G979" s="2">
        <f t="shared" si="18"/>
        <v>103619176.20576</v>
      </c>
      <c r="H979" s="2">
        <f t="shared" si="19"/>
        <v>0.69000000134110451</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3624259073.0200005</v>
      </c>
      <c r="D984" s="6">
        <f>BILANCA!E6</f>
        <v>3887518344.1599998</v>
      </c>
      <c r="E984" s="6">
        <v>0</v>
      </c>
      <c r="F984" s="6">
        <v>0</v>
      </c>
      <c r="G984" s="7">
        <f t="shared" ref="G984:G1241" si="22">B984/1000*C984+B984/500*D984</f>
        <v>11399295.76134</v>
      </c>
      <c r="H984" s="7">
        <f t="shared" si="19"/>
        <v>0.18000030517578125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2813392568.9700003</v>
      </c>
      <c r="D985" s="1">
        <f>BILANCA!E7</f>
        <v>2949772136.29</v>
      </c>
      <c r="E985" s="1">
        <v>0</v>
      </c>
      <c r="F985" s="1">
        <v>0</v>
      </c>
      <c r="G985" s="2">
        <f t="shared" si="22"/>
        <v>17425873.6831</v>
      </c>
      <c r="H985" s="2">
        <f t="shared" si="19"/>
        <v>0.31999969482421875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257901319.22999999</v>
      </c>
      <c r="D986" s="1">
        <f>BILANCA!E8</f>
        <v>271804279.13</v>
      </c>
      <c r="E986" s="1">
        <v>0</v>
      </c>
      <c r="F986" s="1">
        <v>0</v>
      </c>
      <c r="G986" s="2">
        <f t="shared" si="22"/>
        <v>2404529.6324700001</v>
      </c>
      <c r="H986" s="2">
        <f t="shared" si="19"/>
        <v>0.35999998450279236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238306610.15000001</v>
      </c>
      <c r="D987" s="1">
        <f>BILANCA!E9</f>
        <v>251915912.03</v>
      </c>
      <c r="E987" s="1">
        <v>0</v>
      </c>
      <c r="F987" s="1">
        <v>0</v>
      </c>
      <c r="G987" s="2">
        <f t="shared" si="22"/>
        <v>2968553.7368400004</v>
      </c>
      <c r="H987" s="2">
        <f t="shared" si="19"/>
        <v>0.18000000715255737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43371938.670000002</v>
      </c>
      <c r="D988" s="1">
        <f>BILANCA!E10</f>
        <v>45551099.710000001</v>
      </c>
      <c r="E988" s="1">
        <v>0</v>
      </c>
      <c r="F988" s="1">
        <v>0</v>
      </c>
      <c r="G988" s="2">
        <f t="shared" si="22"/>
        <v>672370.69045000011</v>
      </c>
      <c r="H988" s="2">
        <f t="shared" si="19"/>
        <v>0.61999999731779099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23777229.59</v>
      </c>
      <c r="D989" s="1">
        <f>BILANCA!E11</f>
        <v>25662732.609999999</v>
      </c>
      <c r="E989" s="1">
        <v>0</v>
      </c>
      <c r="F989" s="1">
        <v>0</v>
      </c>
      <c r="G989" s="2">
        <f t="shared" si="22"/>
        <v>450616.16886000003</v>
      </c>
      <c r="H989" s="2">
        <f t="shared" si="19"/>
        <v>0.80000000074505806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1632067750.3500001</v>
      </c>
      <c r="D990" s="1">
        <f>BILANCA!E12</f>
        <v>1867150962.8100002</v>
      </c>
      <c r="E990" s="1">
        <v>0</v>
      </c>
      <c r="F990" s="1">
        <v>0</v>
      </c>
      <c r="G990" s="2">
        <f t="shared" si="22"/>
        <v>37564587.731790006</v>
      </c>
      <c r="H990" s="2">
        <f t="shared" si="19"/>
        <v>0.53999996185302734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1415102750.9400001</v>
      </c>
      <c r="D991" s="1">
        <f>BILANCA!E13</f>
        <v>1634576571.8000002</v>
      </c>
      <c r="E991" s="1">
        <v>0</v>
      </c>
      <c r="F991" s="1">
        <v>0</v>
      </c>
      <c r="G991" s="2">
        <f t="shared" si="22"/>
        <v>37474047.156320006</v>
      </c>
      <c r="H991" s="2">
        <f t="shared" si="19"/>
        <v>0.25999975204467773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187480408.72999999</v>
      </c>
      <c r="D992" s="1">
        <f>BILANCA!E14</f>
        <v>251191839.68000001</v>
      </c>
      <c r="E992" s="1">
        <v>0</v>
      </c>
      <c r="F992" s="1">
        <v>0</v>
      </c>
      <c r="G992" s="2">
        <f t="shared" si="22"/>
        <v>6208776.7928099995</v>
      </c>
      <c r="H992" s="2">
        <f t="shared" si="19"/>
        <v>0.59000000357627869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1606282485.9200001</v>
      </c>
      <c r="D993" s="1">
        <f>BILANCA!E15</f>
        <v>1731338675.6099999</v>
      </c>
      <c r="E993" s="1">
        <v>0</v>
      </c>
      <c r="F993" s="1">
        <v>0</v>
      </c>
      <c r="G993" s="2">
        <f t="shared" si="22"/>
        <v>50689598.371399999</v>
      </c>
      <c r="H993" s="2">
        <f t="shared" si="19"/>
        <v>0.47000002861022949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109935476.65000001</v>
      </c>
      <c r="D994" s="1">
        <f>BILANCA!E16</f>
        <v>251894363.55000001</v>
      </c>
      <c r="E994" s="1">
        <v>0</v>
      </c>
      <c r="F994" s="1">
        <v>0</v>
      </c>
      <c r="G994" s="2">
        <f t="shared" si="22"/>
        <v>6750966.241249999</v>
      </c>
      <c r="H994" s="2">
        <f t="shared" si="19"/>
        <v>0.79999998211860657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89357626.260000005</v>
      </c>
      <c r="D995" s="1">
        <f>BILANCA!E17</f>
        <v>102024748.90000001</v>
      </c>
      <c r="E995" s="1">
        <v>0</v>
      </c>
      <c r="F995" s="1">
        <v>0</v>
      </c>
      <c r="G995" s="2">
        <f t="shared" si="22"/>
        <v>3520885.4887200003</v>
      </c>
      <c r="H995" s="2">
        <f t="shared" si="19"/>
        <v>0.35999999940395355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577953246.62</v>
      </c>
      <c r="D996" s="1">
        <f>BILANCA!E18</f>
        <v>701873055.94000006</v>
      </c>
      <c r="E996" s="1">
        <v>0</v>
      </c>
      <c r="F996" s="1">
        <v>0</v>
      </c>
      <c r="G996" s="2">
        <f t="shared" si="22"/>
        <v>25762091.660500001</v>
      </c>
      <c r="H996" s="2">
        <f t="shared" si="19"/>
        <v>0.43999993801116943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59021638.099999964</v>
      </c>
      <c r="D997" s="1">
        <f>BILANCA!E19</f>
        <v>68575353.449999988</v>
      </c>
      <c r="E997" s="1">
        <v>0</v>
      </c>
      <c r="F997" s="1">
        <v>0</v>
      </c>
      <c r="G997" s="2">
        <f t="shared" si="22"/>
        <v>2746412.8299999991</v>
      </c>
      <c r="H997" s="2">
        <f t="shared" si="19"/>
        <v>0.54999995231628418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119410334.97</v>
      </c>
      <c r="D998" s="1">
        <f>BILANCA!E20</f>
        <v>130722780.45</v>
      </c>
      <c r="E998" s="1">
        <v>0</v>
      </c>
      <c r="F998" s="1">
        <v>0</v>
      </c>
      <c r="G998" s="2">
        <f t="shared" si="22"/>
        <v>5712838.43805</v>
      </c>
      <c r="H998" s="2">
        <f t="shared" si="19"/>
        <v>0.48000000417232513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10669402.08</v>
      </c>
      <c r="D999" s="1">
        <f>BILANCA!E21</f>
        <v>10631906.27</v>
      </c>
      <c r="E999" s="1">
        <v>0</v>
      </c>
      <c r="F999" s="1">
        <v>0</v>
      </c>
      <c r="G999" s="2">
        <f t="shared" si="22"/>
        <v>510931.43391999998</v>
      </c>
      <c r="H999" s="2">
        <f t="shared" si="19"/>
        <v>0.34999999962747097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20841683.109999999</v>
      </c>
      <c r="D1000" s="1">
        <f>BILANCA!E22</f>
        <v>23361083.98</v>
      </c>
      <c r="E1000" s="1">
        <v>0</v>
      </c>
      <c r="F1000" s="1">
        <v>0</v>
      </c>
      <c r="G1000" s="2">
        <f t="shared" si="22"/>
        <v>1148585.4681900002</v>
      </c>
      <c r="H1000" s="2">
        <f t="shared" si="19"/>
        <v>0.12999999895691872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86104057.969999999</v>
      </c>
      <c r="D1001" s="1">
        <f>BILANCA!E23</f>
        <v>88029110.109999999</v>
      </c>
      <c r="E1001" s="1">
        <v>0</v>
      </c>
      <c r="F1001" s="1">
        <v>0</v>
      </c>
      <c r="G1001" s="2">
        <f t="shared" si="22"/>
        <v>4718921.0074199997</v>
      </c>
      <c r="H1001" s="2">
        <f t="shared" si="19"/>
        <v>0.14000000059604645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11766042.869999999</v>
      </c>
      <c r="D1002" s="1">
        <f>BILANCA!E24</f>
        <v>12529096</v>
      </c>
      <c r="E1002" s="1">
        <v>0</v>
      </c>
      <c r="F1002" s="1">
        <v>0</v>
      </c>
      <c r="G1002" s="2">
        <f t="shared" si="22"/>
        <v>699660.4625299999</v>
      </c>
      <c r="H1002" s="2">
        <f t="shared" si="19"/>
        <v>0.13000000081956387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14789781.65</v>
      </c>
      <c r="D1003" s="1">
        <f>BILANCA!E25</f>
        <v>15487052.460000001</v>
      </c>
      <c r="E1003" s="1">
        <v>0</v>
      </c>
      <c r="F1003" s="1">
        <v>0</v>
      </c>
      <c r="G1003" s="2">
        <f t="shared" si="22"/>
        <v>915277.73140000005</v>
      </c>
      <c r="H1003" s="2">
        <f t="shared" si="19"/>
        <v>0.81000000052154064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64526465.43</v>
      </c>
      <c r="D1004" s="1">
        <f>BILANCA!E26</f>
        <v>72359063.109999999</v>
      </c>
      <c r="E1004" s="1">
        <v>0</v>
      </c>
      <c r="F1004" s="1">
        <v>0</v>
      </c>
      <c r="G1004" s="2">
        <f t="shared" si="22"/>
        <v>4394136.4246500004</v>
      </c>
      <c r="H1004" s="2">
        <f t="shared" si="19"/>
        <v>0.53999999910593033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269086129.98000002</v>
      </c>
      <c r="D1006" s="1">
        <f>BILANCA!E28</f>
        <v>284544738.93000001</v>
      </c>
      <c r="E1006" s="1">
        <v>0</v>
      </c>
      <c r="F1006" s="1">
        <v>0</v>
      </c>
      <c r="G1006" s="2">
        <f t="shared" si="22"/>
        <v>19278038.980319999</v>
      </c>
      <c r="H1006" s="2">
        <f t="shared" si="19"/>
        <v>8.9999973773956299E-2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7201333.8799999952</v>
      </c>
      <c r="D1007" s="1">
        <f>BILANCA!E29</f>
        <v>6183532.8099999949</v>
      </c>
      <c r="E1007" s="1">
        <v>0</v>
      </c>
      <c r="F1007" s="1">
        <v>0</v>
      </c>
      <c r="G1007" s="2">
        <f t="shared" si="22"/>
        <v>469641.58799999964</v>
      </c>
      <c r="H1007" s="2">
        <f t="shared" si="19"/>
        <v>0.31000000983476639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33650022.759999998</v>
      </c>
      <c r="D1008" s="1">
        <f>BILANCA!E30</f>
        <v>33648190.689999998</v>
      </c>
      <c r="E1008" s="1">
        <v>0</v>
      </c>
      <c r="F1008" s="1">
        <v>0</v>
      </c>
      <c r="G1008" s="2">
        <f t="shared" si="22"/>
        <v>2523660.1035000002</v>
      </c>
      <c r="H1008" s="2">
        <f t="shared" si="19"/>
        <v>0.55000000447034836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1033632.98</v>
      </c>
      <c r="D1010" s="1">
        <f>BILANCA!E32</f>
        <v>1064962.3700000001</v>
      </c>
      <c r="E1010" s="1">
        <v>0</v>
      </c>
      <c r="F1010" s="1">
        <v>0</v>
      </c>
      <c r="G1010" s="2">
        <f t="shared" si="22"/>
        <v>85416.058440000008</v>
      </c>
      <c r="H1010" s="2">
        <f t="shared" si="19"/>
        <v>0.39000000013038516</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617.82000000000005</v>
      </c>
      <c r="D1011" s="1">
        <f>BILANCA!E33</f>
        <v>1890.75</v>
      </c>
      <c r="E1011" s="1">
        <v>0</v>
      </c>
      <c r="F1011" s="1">
        <v>0</v>
      </c>
      <c r="G1011" s="2">
        <f t="shared" si="22"/>
        <v>123.18096</v>
      </c>
      <c r="H1011" s="2">
        <f t="shared" si="19"/>
        <v>0.42999999999994998</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27482939.68</v>
      </c>
      <c r="D1012" s="1">
        <f>BILANCA!E34</f>
        <v>28531511</v>
      </c>
      <c r="E1012" s="1">
        <v>0</v>
      </c>
      <c r="F1012" s="1">
        <v>0</v>
      </c>
      <c r="G1012" s="2">
        <f t="shared" si="22"/>
        <v>2451832.8887200002</v>
      </c>
      <c r="H1012" s="2">
        <f t="shared" si="19"/>
        <v>0.32000000029802322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148023974.91999999</v>
      </c>
      <c r="D1013" s="1">
        <f>BILANCA!E35</f>
        <v>154214641.71000001</v>
      </c>
      <c r="E1013" s="1">
        <v>0</v>
      </c>
      <c r="F1013" s="1">
        <v>0</v>
      </c>
      <c r="G1013" s="2">
        <f t="shared" si="22"/>
        <v>13693597.7502</v>
      </c>
      <c r="H1013" s="2">
        <f t="shared" si="19"/>
        <v>0.37000000476837158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52821788.850000001</v>
      </c>
      <c r="D1014" s="1">
        <f>BILANCA!E36</f>
        <v>58783393.170000002</v>
      </c>
      <c r="E1014" s="1">
        <v>0</v>
      </c>
      <c r="F1014" s="1">
        <v>0</v>
      </c>
      <c r="G1014" s="2">
        <f t="shared" si="22"/>
        <v>5282045.8308899999</v>
      </c>
      <c r="H1014" s="2">
        <f t="shared" si="19"/>
        <v>0.32000000029802322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47573573.810000002</v>
      </c>
      <c r="D1015" s="1">
        <f>BILANCA!E37</f>
        <v>46843294.399999999</v>
      </c>
      <c r="E1015" s="1">
        <v>0</v>
      </c>
      <c r="F1015" s="1">
        <v>0</v>
      </c>
      <c r="G1015" s="2">
        <f t="shared" si="22"/>
        <v>4520325.20352</v>
      </c>
      <c r="H1015" s="2">
        <f t="shared" si="19"/>
        <v>0.58999999612569809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55893345.159999996</v>
      </c>
      <c r="D1016" s="1">
        <f>BILANCA!E38</f>
        <v>59374249.719999999</v>
      </c>
      <c r="E1016" s="1">
        <v>0</v>
      </c>
      <c r="F1016" s="1">
        <v>0</v>
      </c>
      <c r="G1016" s="2">
        <f t="shared" si="22"/>
        <v>5763180.8717999998</v>
      </c>
      <c r="H1016" s="2">
        <f t="shared" si="19"/>
        <v>0.43999999761581421</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1315844.8400000001</v>
      </c>
      <c r="D1017" s="1">
        <f>BILANCA!E39</f>
        <v>1616178.46</v>
      </c>
      <c r="E1017" s="1">
        <v>0</v>
      </c>
      <c r="F1017" s="1">
        <v>0</v>
      </c>
      <c r="G1017" s="2">
        <f t="shared" si="22"/>
        <v>154638.85984000002</v>
      </c>
      <c r="H1017" s="2">
        <f t="shared" si="19"/>
        <v>0.61999999987892807</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9580577.7400000002</v>
      </c>
      <c r="D1018" s="1">
        <f>BILANCA!E40</f>
        <v>12402474.039999999</v>
      </c>
      <c r="E1018" s="1">
        <v>0</v>
      </c>
      <c r="F1018" s="1">
        <v>0</v>
      </c>
      <c r="G1018" s="2">
        <f t="shared" si="22"/>
        <v>1203493.4037000001</v>
      </c>
      <c r="H1018" s="2">
        <f t="shared" si="19"/>
        <v>0.29999999888241291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606138.41999999993</v>
      </c>
      <c r="D1019" s="1">
        <f>BILANCA!E41</f>
        <v>675594.62</v>
      </c>
      <c r="E1019" s="1">
        <v>0</v>
      </c>
      <c r="F1019" s="1">
        <v>0</v>
      </c>
      <c r="G1019" s="2">
        <f t="shared" si="22"/>
        <v>70463.795759999994</v>
      </c>
      <c r="H1019" s="2">
        <f t="shared" si="19"/>
        <v>0.79999999993015081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92702.7</v>
      </c>
      <c r="D1020" s="1">
        <f>BILANCA!E42</f>
        <v>138664.95999999999</v>
      </c>
      <c r="E1020" s="1">
        <v>0</v>
      </c>
      <c r="F1020" s="1">
        <v>0</v>
      </c>
      <c r="G1020" s="2">
        <f t="shared" si="22"/>
        <v>13691.20694</v>
      </c>
      <c r="H1020" s="2">
        <f t="shared" si="19"/>
        <v>0.34000000001105946</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1183600.45</v>
      </c>
      <c r="D1021" s="1">
        <f>BILANCA!E43</f>
        <v>1227452.24</v>
      </c>
      <c r="E1021" s="1">
        <v>0</v>
      </c>
      <c r="F1021" s="1">
        <v>0</v>
      </c>
      <c r="G1021" s="2">
        <f t="shared" si="22"/>
        <v>138263.18734</v>
      </c>
      <c r="H1021" s="2">
        <f t="shared" si="19"/>
        <v>0.68999999994412065</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670164.73</v>
      </c>
      <c r="D1022" s="1">
        <f>BILANCA!E44</f>
        <v>690522.58</v>
      </c>
      <c r="E1022" s="1">
        <v>0</v>
      </c>
      <c r="F1022" s="1">
        <v>0</v>
      </c>
      <c r="G1022" s="2">
        <f t="shared" si="22"/>
        <v>79997.185709999991</v>
      </c>
      <c r="H1022" s="2">
        <f t="shared" si="19"/>
        <v>0.69000000006053597</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2111914.09</v>
      </c>
      <c r="D1023" s="1">
        <f>BILANCA!E45</f>
        <v>2925268.4199999981</v>
      </c>
      <c r="E1023" s="1">
        <v>0</v>
      </c>
      <c r="F1023" s="1">
        <v>0</v>
      </c>
      <c r="G1023" s="2">
        <f t="shared" si="22"/>
        <v>318498.03719999985</v>
      </c>
      <c r="H1023" s="2">
        <f t="shared" si="19"/>
        <v>0.50999999791383743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12474344.289999999</v>
      </c>
      <c r="D1025" s="1">
        <f>BILANCA!E47</f>
        <v>13903952.58</v>
      </c>
      <c r="E1025" s="1">
        <v>0</v>
      </c>
      <c r="F1025" s="1">
        <v>0</v>
      </c>
      <c r="G1025" s="2">
        <f t="shared" si="22"/>
        <v>1691854.4769000001</v>
      </c>
      <c r="H1025" s="2">
        <f t="shared" si="19"/>
        <v>0.70999999903142452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16291138.050000001</v>
      </c>
      <c r="D1026" s="1">
        <f>BILANCA!E48</f>
        <v>16336015.1</v>
      </c>
      <c r="E1026" s="1">
        <v>0</v>
      </c>
      <c r="F1026" s="1">
        <v>0</v>
      </c>
      <c r="G1026" s="2">
        <f t="shared" si="22"/>
        <v>2105416.2347499998</v>
      </c>
      <c r="H1026" s="2">
        <f t="shared" si="19"/>
        <v>0.15000000037252903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232409.48</v>
      </c>
      <c r="D1027" s="1">
        <f>BILANCA!E49</f>
        <v>245615.4</v>
      </c>
      <c r="E1027" s="1">
        <v>0</v>
      </c>
      <c r="F1027" s="1">
        <v>0</v>
      </c>
      <c r="G1027" s="2">
        <f t="shared" si="22"/>
        <v>31840.172319999998</v>
      </c>
      <c r="H1027" s="2">
        <f t="shared" si="19"/>
        <v>0.88000000000465661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26885977.73</v>
      </c>
      <c r="D1028" s="1">
        <f>BILANCA!E50</f>
        <v>27560314.66</v>
      </c>
      <c r="E1028" s="1">
        <v>0</v>
      </c>
      <c r="F1028" s="1">
        <v>0</v>
      </c>
      <c r="G1028" s="2">
        <f t="shared" si="22"/>
        <v>3690297.3172499998</v>
      </c>
      <c r="H1028" s="2">
        <f t="shared" si="19"/>
        <v>0.60999999940395355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817633.64</v>
      </c>
      <c r="D1029" s="1">
        <f>BILANCA!E51</f>
        <v>856961.35</v>
      </c>
      <c r="E1029" s="1">
        <v>0</v>
      </c>
      <c r="F1029" s="1">
        <v>0</v>
      </c>
      <c r="G1029" s="2">
        <f t="shared" si="22"/>
        <v>116451.59164</v>
      </c>
      <c r="H1029" s="2">
        <f t="shared" si="19"/>
        <v>0.7099999999627471</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367476.26999999583</v>
      </c>
      <c r="D1030" s="1">
        <f>BILANCA!E52</f>
        <v>309536.37000000477</v>
      </c>
      <c r="E1030" s="1">
        <v>0</v>
      </c>
      <c r="F1030" s="1">
        <v>0</v>
      </c>
      <c r="G1030" s="2">
        <f t="shared" si="22"/>
        <v>46367.803470000246</v>
      </c>
      <c r="H1030" s="2">
        <f t="shared" si="19"/>
        <v>0.64000000059604645</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693741.87</v>
      </c>
      <c r="D1031" s="1">
        <f>BILANCA!E53</f>
        <v>643567.14</v>
      </c>
      <c r="E1031" s="1">
        <v>0</v>
      </c>
      <c r="F1031" s="1">
        <v>0</v>
      </c>
      <c r="G1031" s="2">
        <f t="shared" si="22"/>
        <v>95082.055200000003</v>
      </c>
      <c r="H1031" s="2">
        <f t="shared" si="19"/>
        <v>0.27000000001862645</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34210359.969999999</v>
      </c>
      <c r="D1032" s="1">
        <f>BILANCA!E54</f>
        <v>36671272.380000003</v>
      </c>
      <c r="E1032" s="1">
        <v>0</v>
      </c>
      <c r="F1032" s="1">
        <v>0</v>
      </c>
      <c r="G1032" s="2">
        <f t="shared" si="22"/>
        <v>5270092.331770001</v>
      </c>
      <c r="H1032" s="2">
        <f t="shared" si="19"/>
        <v>0.41000000387430191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34536625.57</v>
      </c>
      <c r="D1033" s="1">
        <f>BILANCA!E55</f>
        <v>37005303.149999999</v>
      </c>
      <c r="E1033" s="1">
        <v>0</v>
      </c>
      <c r="F1033" s="1">
        <v>0</v>
      </c>
      <c r="G1033" s="2">
        <f t="shared" si="22"/>
        <v>5427361.5934999995</v>
      </c>
      <c r="H1033" s="2">
        <f t="shared" si="19"/>
        <v>0.57999999821186066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910915797.6400001</v>
      </c>
      <c r="D1034" s="1">
        <f>BILANCA!E56</f>
        <v>802525260.54999995</v>
      </c>
      <c r="E1034" s="1">
        <v>0</v>
      </c>
      <c r="F1034" s="1">
        <v>0</v>
      </c>
      <c r="G1034" s="2">
        <f t="shared" si="22"/>
        <v>128314282.25573999</v>
      </c>
      <c r="H1034" s="2">
        <f t="shared" si="19"/>
        <v>0.80999994277954102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907858108.28999996</v>
      </c>
      <c r="D1035" s="1">
        <f>BILANCA!E57</f>
        <v>798364109.89999998</v>
      </c>
      <c r="E1035" s="1">
        <v>0</v>
      </c>
      <c r="F1035" s="1">
        <v>0</v>
      </c>
      <c r="G1035" s="2">
        <f t="shared" si="22"/>
        <v>130238489.06068</v>
      </c>
      <c r="H1035" s="2">
        <f t="shared" si="19"/>
        <v>0.38999998569488525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1240945.7</v>
      </c>
      <c r="D1036" s="1">
        <f>BILANCA!E58</f>
        <v>3756815.88</v>
      </c>
      <c r="E1036" s="1">
        <v>0</v>
      </c>
      <c r="F1036" s="1">
        <v>0</v>
      </c>
      <c r="G1036" s="2">
        <f t="shared" si="22"/>
        <v>463992.60537999996</v>
      </c>
      <c r="H1036" s="2">
        <f t="shared" si="19"/>
        <v>0.42000000015832484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37276.83</v>
      </c>
      <c r="D1037" s="1">
        <f>BILANCA!E59</f>
        <v>0</v>
      </c>
      <c r="E1037" s="1">
        <v>0</v>
      </c>
      <c r="F1037" s="1">
        <v>0</v>
      </c>
      <c r="G1037" s="2">
        <f t="shared" si="22"/>
        <v>2012.9488200000001</v>
      </c>
      <c r="H1037" s="2">
        <f t="shared" si="19"/>
        <v>0.16999999999825377</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101768.72</v>
      </c>
      <c r="D1039" s="1">
        <f>BILANCA!E61</f>
        <v>101768.72</v>
      </c>
      <c r="E1039" s="1">
        <v>0</v>
      </c>
      <c r="F1039" s="1">
        <v>0</v>
      </c>
      <c r="G1039" s="2">
        <f t="shared" si="22"/>
        <v>17097.144959999998</v>
      </c>
      <c r="H1039" s="2">
        <f t="shared" si="19"/>
        <v>0.55999999999767169</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1677698.1</v>
      </c>
      <c r="D1040" s="1">
        <f>BILANCA!E62</f>
        <v>302566.05</v>
      </c>
      <c r="E1040" s="1">
        <v>0</v>
      </c>
      <c r="F1040" s="1">
        <v>0</v>
      </c>
      <c r="G1040" s="2">
        <f t="shared" si="22"/>
        <v>130121.3214</v>
      </c>
      <c r="H1040" s="2">
        <f t="shared" si="19"/>
        <v>0.15000000008149073</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11322591.84</v>
      </c>
      <c r="D1041" s="1">
        <f>BILANCA!E63</f>
        <v>7125136.0800000001</v>
      </c>
      <c r="E1041" s="1">
        <v>0</v>
      </c>
      <c r="F1041" s="1">
        <v>0</v>
      </c>
      <c r="G1041" s="2">
        <f t="shared" si="22"/>
        <v>1483226.1120000002</v>
      </c>
      <c r="H1041" s="2">
        <f t="shared" si="19"/>
        <v>0.24000000022351742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10076157.16</v>
      </c>
      <c r="D1042" s="1">
        <f>BILANCA!E64</f>
        <v>5625443.3899999997</v>
      </c>
      <c r="E1042" s="1">
        <v>0</v>
      </c>
      <c r="F1042" s="1">
        <v>0</v>
      </c>
      <c r="G1042" s="2">
        <f t="shared" si="22"/>
        <v>1258295.59246</v>
      </c>
      <c r="H1042" s="2">
        <f t="shared" si="19"/>
        <v>0.54999999981373549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158102.94</v>
      </c>
      <c r="D1043" s="1">
        <f>BILANCA!E65</f>
        <v>159791.45000000001</v>
      </c>
      <c r="E1043" s="1">
        <v>0</v>
      </c>
      <c r="F1043" s="1">
        <v>0</v>
      </c>
      <c r="G1043" s="2">
        <f t="shared" si="22"/>
        <v>28661.150400000002</v>
      </c>
      <c r="H1043" s="2">
        <f t="shared" si="19"/>
        <v>0.51000000000931323</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1102.92</v>
      </c>
      <c r="D1044" s="1">
        <f>BILANCA!E66</f>
        <v>1102.92</v>
      </c>
      <c r="E1044" s="1">
        <v>0</v>
      </c>
      <c r="F1044" s="1">
        <v>0</v>
      </c>
      <c r="G1044" s="2">
        <f t="shared" si="22"/>
        <v>201.83436</v>
      </c>
      <c r="H1044" s="2">
        <f t="shared" si="19"/>
        <v>0.15999999999985448</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1087228.82</v>
      </c>
      <c r="D1045" s="1">
        <f>BILANCA!E67</f>
        <v>1338798.32</v>
      </c>
      <c r="E1045" s="1">
        <v>0</v>
      </c>
      <c r="F1045" s="1">
        <v>0</v>
      </c>
      <c r="G1045" s="2">
        <f t="shared" si="22"/>
        <v>233419.17852000002</v>
      </c>
      <c r="H1045" s="2">
        <f t="shared" si="19"/>
        <v>0.5</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810866504.04999995</v>
      </c>
      <c r="D1046" s="1">
        <f>BILANCA!E68</f>
        <v>937746207.86999989</v>
      </c>
      <c r="E1046" s="1">
        <v>0</v>
      </c>
      <c r="F1046" s="1">
        <v>0</v>
      </c>
      <c r="G1046" s="2">
        <f t="shared" si="22"/>
        <v>169240611.94676998</v>
      </c>
      <c r="H1046" s="2">
        <f t="shared" si="19"/>
        <v>0.18000006675720215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98765320.840000004</v>
      </c>
      <c r="D1047" s="1">
        <f>BILANCA!E69</f>
        <v>75765191.179999992</v>
      </c>
      <c r="E1047" s="1">
        <v>0</v>
      </c>
      <c r="F1047" s="1">
        <v>0</v>
      </c>
      <c r="G1047" s="2">
        <f t="shared" si="22"/>
        <v>16018925.004799999</v>
      </c>
      <c r="H1047" s="2">
        <f t="shared" si="19"/>
        <v>0.33999998867511749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92544779.030000016</v>
      </c>
      <c r="D1048" s="1">
        <f>BILANCA!E70</f>
        <v>69655585.339999989</v>
      </c>
      <c r="E1048" s="1">
        <v>0</v>
      </c>
      <c r="F1048" s="1">
        <v>0</v>
      </c>
      <c r="G1048" s="2">
        <f t="shared" si="22"/>
        <v>15070636.731149999</v>
      </c>
      <c r="H1048" s="2">
        <f t="shared" si="19"/>
        <v>0.37000000476837158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0.01</v>
      </c>
      <c r="D1049" s="1">
        <f>BILANCA!E71</f>
        <v>0</v>
      </c>
      <c r="E1049" s="1">
        <v>0</v>
      </c>
      <c r="F1049" s="1">
        <v>0</v>
      </c>
      <c r="G1049" s="2">
        <f t="shared" si="22"/>
        <v>6.6E-4</v>
      </c>
      <c r="H1049" s="2">
        <f t="shared" si="19"/>
        <v>0.01</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92300138.140000001</v>
      </c>
      <c r="D1050" s="1">
        <f>BILANCA!E72</f>
        <v>69530273.049999997</v>
      </c>
      <c r="E1050" s="1">
        <v>0</v>
      </c>
      <c r="F1050" s="1">
        <v>0</v>
      </c>
      <c r="G1050" s="2">
        <f t="shared" si="22"/>
        <v>15501165.844080001</v>
      </c>
      <c r="H1050" s="2">
        <f t="shared" si="19"/>
        <v>0.18999999761581421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0.04</v>
      </c>
      <c r="D1051" s="1">
        <f>BILANCA!E73</f>
        <v>237.57</v>
      </c>
      <c r="E1051" s="1">
        <v>0</v>
      </c>
      <c r="F1051" s="1">
        <v>0</v>
      </c>
      <c r="G1051" s="2">
        <f t="shared" si="22"/>
        <v>32.312239999999996</v>
      </c>
      <c r="H1051" s="2">
        <f t="shared" si="19"/>
        <v>0.4700000000000068</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244640.84</v>
      </c>
      <c r="D1052" s="1">
        <f>BILANCA!E74</f>
        <v>125074.72</v>
      </c>
      <c r="E1052" s="1">
        <v>0</v>
      </c>
      <c r="F1052" s="1">
        <v>0</v>
      </c>
      <c r="G1052" s="2">
        <f t="shared" si="22"/>
        <v>34140.529320000001</v>
      </c>
      <c r="H1052" s="2">
        <f t="shared" si="19"/>
        <v>0.44000000000232831</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6130686.7999999998</v>
      </c>
      <c r="D1053" s="1">
        <f>BILANCA!E75</f>
        <v>5941136.1500000004</v>
      </c>
      <c r="E1053" s="1">
        <v>0</v>
      </c>
      <c r="F1053" s="1">
        <v>0</v>
      </c>
      <c r="G1053" s="2">
        <f t="shared" si="22"/>
        <v>1260907.1370000001</v>
      </c>
      <c r="H1053" s="2">
        <f t="shared" si="19"/>
        <v>0.35000000055879354</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89827.94</v>
      </c>
      <c r="D1054" s="1">
        <f>BILANCA!E76</f>
        <v>168422.57</v>
      </c>
      <c r="E1054" s="1">
        <v>0</v>
      </c>
      <c r="F1054" s="1">
        <v>0</v>
      </c>
      <c r="G1054" s="2">
        <f t="shared" si="22"/>
        <v>30293.788679999998</v>
      </c>
      <c r="H1054" s="2">
        <f t="shared" si="19"/>
        <v>0.48999999999068677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27.07</v>
      </c>
      <c r="D1055" s="1">
        <f>BILANCA!E77</f>
        <v>47.12</v>
      </c>
      <c r="E1055" s="1">
        <v>0</v>
      </c>
      <c r="F1055" s="1">
        <v>0</v>
      </c>
      <c r="G1055" s="2">
        <f t="shared" si="22"/>
        <v>8.7343199999999985</v>
      </c>
      <c r="H1055" s="2">
        <f t="shared" si="19"/>
        <v>0.18999999999999773</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8384096.1600000001</v>
      </c>
      <c r="D1056" s="1">
        <f>BILANCA!E78</f>
        <v>167157530.83999997</v>
      </c>
      <c r="E1056" s="1">
        <v>0</v>
      </c>
      <c r="F1056" s="1">
        <v>0</v>
      </c>
      <c r="G1056" s="2">
        <f t="shared" si="22"/>
        <v>25017038.522319995</v>
      </c>
      <c r="H1056" s="2">
        <f t="shared" si="19"/>
        <v>0.32000002637505531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804568.26</v>
      </c>
      <c r="D1057" s="1">
        <f>BILANCA!E79</f>
        <v>157668310.91999999</v>
      </c>
      <c r="E1057" s="1">
        <v>0</v>
      </c>
      <c r="F1057" s="1">
        <v>0</v>
      </c>
      <c r="G1057" s="2">
        <f t="shared" si="22"/>
        <v>23394448.067399997</v>
      </c>
      <c r="H1057" s="2">
        <f t="shared" si="19"/>
        <v>0.34000001312233508</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804568.26</v>
      </c>
      <c r="D1058" s="1">
        <f>BILANCA!E80</f>
        <v>157668310.91999999</v>
      </c>
      <c r="E1058" s="1">
        <v>0</v>
      </c>
      <c r="F1058" s="1">
        <v>0</v>
      </c>
      <c r="G1058" s="2">
        <f t="shared" si="22"/>
        <v>23710589.257499997</v>
      </c>
      <c r="H1058" s="2">
        <f t="shared" si="19"/>
        <v>0.34000001312233508</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108982.07</v>
      </c>
      <c r="D1060" s="1">
        <f>BILANCA!E82</f>
        <v>71204.55</v>
      </c>
      <c r="E1060" s="1">
        <v>0</v>
      </c>
      <c r="F1060" s="1">
        <v>0</v>
      </c>
      <c r="G1060" s="2">
        <f t="shared" si="22"/>
        <v>19357.12009</v>
      </c>
      <c r="H1060" s="2">
        <f t="shared" si="19"/>
        <v>0.52000000000407454</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138122.46</v>
      </c>
      <c r="D1061" s="1">
        <f>BILANCA!E83</f>
        <v>824666.18</v>
      </c>
      <c r="E1061" s="1">
        <v>0</v>
      </c>
      <c r="F1061" s="1">
        <v>0</v>
      </c>
      <c r="G1061" s="2">
        <f t="shared" si="22"/>
        <v>139421.47596000001</v>
      </c>
      <c r="H1061" s="2">
        <f t="shared" si="19"/>
        <v>0.64000000004307367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353016.01</v>
      </c>
      <c r="D1062" s="1">
        <f>BILANCA!E84</f>
        <v>520429.03</v>
      </c>
      <c r="E1062" s="1">
        <v>0</v>
      </c>
      <c r="F1062" s="1">
        <v>0</v>
      </c>
      <c r="G1062" s="2">
        <f t="shared" si="22"/>
        <v>110116.05153000001</v>
      </c>
      <c r="H1062" s="2">
        <f t="shared" si="19"/>
        <v>4.0000000037252903E-2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31433.03</v>
      </c>
      <c r="D1063" s="1">
        <f>BILANCA!E85</f>
        <v>23909.8</v>
      </c>
      <c r="E1063" s="1">
        <v>0</v>
      </c>
      <c r="F1063" s="1">
        <v>0</v>
      </c>
      <c r="G1063" s="2">
        <f t="shared" si="22"/>
        <v>6340.2103999999999</v>
      </c>
      <c r="H1063" s="2">
        <f t="shared" si="19"/>
        <v>0.22999999999956344</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7010840.3899999997</v>
      </c>
      <c r="D1064" s="1">
        <f>BILANCA!E86</f>
        <v>8096829.96</v>
      </c>
      <c r="E1064" s="1">
        <v>0</v>
      </c>
      <c r="F1064" s="1">
        <v>0</v>
      </c>
      <c r="G1064" s="2">
        <f t="shared" si="22"/>
        <v>1879564.5251099998</v>
      </c>
      <c r="H1064" s="2">
        <f t="shared" si="19"/>
        <v>0.42999999970197678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585526.53</v>
      </c>
      <c r="D1065" s="1">
        <f>BILANCA!E87</f>
        <v>380056.07000000007</v>
      </c>
      <c r="E1065" s="1">
        <v>0</v>
      </c>
      <c r="F1065" s="1">
        <v>0</v>
      </c>
      <c r="G1065" s="2">
        <f t="shared" si="22"/>
        <v>110342.37094000002</v>
      </c>
      <c r="H1065" s="2">
        <f t="shared" si="19"/>
        <v>0.5400000000372529</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1687940.84</v>
      </c>
      <c r="D1066" s="1">
        <f>BILANCA!E88</f>
        <v>1482470.3800000001</v>
      </c>
      <c r="E1066" s="1">
        <v>0</v>
      </c>
      <c r="F1066" s="1">
        <v>0</v>
      </c>
      <c r="G1066" s="2">
        <f t="shared" si="22"/>
        <v>386189.17280000006</v>
      </c>
      <c r="H1066" s="2">
        <f t="shared" si="19"/>
        <v>0.5400000000372529</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209394.68</v>
      </c>
      <c r="D1067" s="1">
        <f>BILANCA!E89</f>
        <v>180321.9</v>
      </c>
      <c r="E1067" s="1">
        <v>0</v>
      </c>
      <c r="F1067" s="1">
        <v>0</v>
      </c>
      <c r="G1067" s="2">
        <f t="shared" si="22"/>
        <v>47883.232319999996</v>
      </c>
      <c r="H1067" s="2">
        <f t="shared" si="19"/>
        <v>0.42000000001280569</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444379.15</v>
      </c>
      <c r="D1071" s="1">
        <f>BILANCA!E93</f>
        <v>267981.49</v>
      </c>
      <c r="E1071" s="1">
        <v>0</v>
      </c>
      <c r="F1071" s="1">
        <v>0</v>
      </c>
      <c r="G1071" s="2">
        <f t="shared" si="22"/>
        <v>86270.107439999992</v>
      </c>
      <c r="H1071" s="2">
        <f t="shared" si="23"/>
        <v>0.64000000001396984</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945787.98</v>
      </c>
      <c r="D1075" s="1">
        <f>BILANCA!E97</f>
        <v>945787.96</v>
      </c>
      <c r="E1075" s="1">
        <v>0</v>
      </c>
      <c r="F1075" s="1">
        <v>0</v>
      </c>
      <c r="G1075" s="2">
        <f t="shared" si="22"/>
        <v>261037.47879999998</v>
      </c>
      <c r="H1075" s="2">
        <f t="shared" si="23"/>
        <v>6.0000000055879354E-2</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88379.03</v>
      </c>
      <c r="D1076" s="1">
        <f>BILANCA!E98</f>
        <v>88379.03</v>
      </c>
      <c r="E1076" s="1">
        <v>0</v>
      </c>
      <c r="F1076" s="1">
        <v>0</v>
      </c>
      <c r="G1076" s="2">
        <f t="shared" si="22"/>
        <v>24657.749369999998</v>
      </c>
      <c r="H1076" s="2">
        <f t="shared" si="23"/>
        <v>5.9999999997671694E-2</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1102414.31</v>
      </c>
      <c r="D1095" s="1">
        <f>BILANCA!E117</f>
        <v>1102414.31</v>
      </c>
      <c r="E1095" s="1">
        <v>0</v>
      </c>
      <c r="F1095" s="1">
        <v>0</v>
      </c>
      <c r="G1095" s="2">
        <f t="shared" si="22"/>
        <v>370411.20816000004</v>
      </c>
      <c r="H1095" s="2">
        <f t="shared" si="23"/>
        <v>0.62000000011175871</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1032281.1200000001</v>
      </c>
      <c r="D1096" s="1">
        <f>BILANCA!E118</f>
        <v>1087748.55</v>
      </c>
      <c r="E1096" s="1">
        <v>0</v>
      </c>
      <c r="F1096" s="1">
        <v>0</v>
      </c>
      <c r="G1096" s="2">
        <f t="shared" si="22"/>
        <v>362478.93885999999</v>
      </c>
      <c r="H1096" s="2">
        <f t="shared" si="23"/>
        <v>0.57000000006519258</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1032281.1200000001</v>
      </c>
      <c r="D1097" s="1">
        <f>BILANCA!E119</f>
        <v>1087748.55</v>
      </c>
      <c r="E1097" s="1">
        <v>0</v>
      </c>
      <c r="F1097" s="1">
        <v>0</v>
      </c>
      <c r="G1097" s="2">
        <f t="shared" si="22"/>
        <v>365686.71708000003</v>
      </c>
      <c r="H1097" s="2">
        <f t="shared" si="23"/>
        <v>0.57000000006519258</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4755.8900000000003</v>
      </c>
      <c r="D1098" s="1">
        <f>BILANCA!E120</f>
        <v>7993.68</v>
      </c>
      <c r="E1098" s="1">
        <v>0</v>
      </c>
      <c r="F1098" s="1">
        <v>0</v>
      </c>
      <c r="G1098" s="2">
        <f t="shared" si="22"/>
        <v>2385.4737500000001</v>
      </c>
      <c r="H1098" s="2">
        <f t="shared" si="23"/>
        <v>0.42999999999938154</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946472.31</v>
      </c>
      <c r="D1101" s="1">
        <f>BILANCA!E123</f>
        <v>964152.25</v>
      </c>
      <c r="E1101" s="1">
        <v>0</v>
      </c>
      <c r="F1101" s="1">
        <v>0</v>
      </c>
      <c r="G1101" s="2">
        <f t="shared" si="22"/>
        <v>339223.66357999999</v>
      </c>
      <c r="H1101" s="2">
        <f t="shared" si="23"/>
        <v>0.56000000005587935</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67641.8</v>
      </c>
      <c r="D1102" s="1">
        <f>BILANCA!E124</f>
        <v>93730.45</v>
      </c>
      <c r="E1102" s="1">
        <v>0</v>
      </c>
      <c r="F1102" s="1">
        <v>0</v>
      </c>
      <c r="G1102" s="2">
        <f t="shared" si="22"/>
        <v>30357.221299999997</v>
      </c>
      <c r="H1102" s="2">
        <f t="shared" si="23"/>
        <v>0.64999999999417923</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13411.12</v>
      </c>
      <c r="D1103" s="1">
        <f>BILANCA!E125</f>
        <v>21872.17</v>
      </c>
      <c r="E1103" s="1">
        <v>0</v>
      </c>
      <c r="F1103" s="1">
        <v>0</v>
      </c>
      <c r="G1103" s="2">
        <f t="shared" si="22"/>
        <v>6858.6551999999992</v>
      </c>
      <c r="H1103" s="2">
        <f t="shared" si="23"/>
        <v>0.28999999999905413</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584042473.61000001</v>
      </c>
      <c r="D1112" s="1">
        <f>BILANCA!E134</f>
        <v>563360211.27999985</v>
      </c>
      <c r="E1112" s="1">
        <v>0</v>
      </c>
      <c r="F1112" s="1">
        <v>0</v>
      </c>
      <c r="G1112" s="2">
        <f t="shared" si="22"/>
        <v>220688413.60592997</v>
      </c>
      <c r="H1112" s="2">
        <f t="shared" si="23"/>
        <v>0.66999983787536621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588194868.59000003</v>
      </c>
      <c r="D1113" s="1">
        <f>BILANCA!E135</f>
        <v>567512606.25999987</v>
      </c>
      <c r="E1113" s="1">
        <v>0</v>
      </c>
      <c r="F1113" s="1">
        <v>0</v>
      </c>
      <c r="G1113" s="2">
        <f t="shared" si="22"/>
        <v>224018610.54429999</v>
      </c>
      <c r="H1113" s="2">
        <f t="shared" si="23"/>
        <v>0.66999983787536621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7963.63</v>
      </c>
      <c r="D1114" s="1">
        <f>BILANCA!E136</f>
        <v>13480.65</v>
      </c>
      <c r="E1114" s="1">
        <v>0</v>
      </c>
      <c r="F1114" s="1">
        <v>0</v>
      </c>
      <c r="G1114" s="2">
        <f t="shared" si="22"/>
        <v>4575.1658299999999</v>
      </c>
      <c r="H1114" s="2">
        <f t="shared" si="23"/>
        <v>0.72000000000025466</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583778431.88</v>
      </c>
      <c r="D1117" s="1">
        <f>BILANCA!E139</f>
        <v>563086731.30999994</v>
      </c>
      <c r="E1117" s="1">
        <v>0</v>
      </c>
      <c r="F1117" s="1">
        <v>0</v>
      </c>
      <c r="G1117" s="2">
        <f t="shared" si="22"/>
        <v>229133553.86299998</v>
      </c>
      <c r="H1117" s="2">
        <f t="shared" si="23"/>
        <v>0.4299999475479126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156037.47</v>
      </c>
      <c r="D1118" s="1">
        <f>BILANCA!E140</f>
        <v>221582.02</v>
      </c>
      <c r="E1118" s="1">
        <v>0</v>
      </c>
      <c r="F1118" s="1">
        <v>0</v>
      </c>
      <c r="G1118" s="2">
        <f t="shared" si="22"/>
        <v>80892.203850000005</v>
      </c>
      <c r="H1118" s="2">
        <f t="shared" si="23"/>
        <v>0.48999999999068677</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4252435.6100000003</v>
      </c>
      <c r="D1119" s="1">
        <f>BILANCA!E141</f>
        <v>4190812.28</v>
      </c>
      <c r="E1119" s="1">
        <v>0</v>
      </c>
      <c r="F1119" s="1">
        <v>0</v>
      </c>
      <c r="G1119" s="2">
        <f t="shared" si="22"/>
        <v>1718232.1831200002</v>
      </c>
      <c r="H1119" s="2">
        <f t="shared" si="23"/>
        <v>0.66999999945983291</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4152394.98</v>
      </c>
      <c r="D1123" s="1">
        <f>BILANCA!E145</f>
        <v>4152394.98</v>
      </c>
      <c r="E1123" s="1">
        <v>0</v>
      </c>
      <c r="F1123" s="1">
        <v>0</v>
      </c>
      <c r="G1123" s="2">
        <f t="shared" si="22"/>
        <v>1744005.8916000002</v>
      </c>
      <c r="H1123" s="2">
        <f t="shared" si="23"/>
        <v>4.0000000037252903E-2</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90612067.799999952</v>
      </c>
      <c r="D1124" s="1">
        <f>BILANCA!E146</f>
        <v>95976688.620000005</v>
      </c>
      <c r="E1124" s="1">
        <v>0</v>
      </c>
      <c r="F1124" s="1">
        <v>0</v>
      </c>
      <c r="G1124" s="2">
        <f t="shared" si="22"/>
        <v>39841727.75063999</v>
      </c>
      <c r="H1124" s="2">
        <f t="shared" si="23"/>
        <v>0.58000004291534424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27893044.140000001</v>
      </c>
      <c r="D1125" s="1">
        <f>BILANCA!E147</f>
        <v>26351627.48</v>
      </c>
      <c r="E1125" s="1">
        <v>0</v>
      </c>
      <c r="F1125" s="1">
        <v>0</v>
      </c>
      <c r="G1125" s="2">
        <f t="shared" si="22"/>
        <v>11444674.472199999</v>
      </c>
      <c r="H1125" s="2">
        <f t="shared" si="23"/>
        <v>0.62000000104308128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768049</v>
      </c>
      <c r="D1127" s="1">
        <f>BILANCA!E149</f>
        <v>943426.21</v>
      </c>
      <c r="E1127" s="1">
        <v>0</v>
      </c>
      <c r="F1127" s="1">
        <v>0</v>
      </c>
      <c r="G1127" s="2">
        <f t="shared" si="22"/>
        <v>382305.80447999993</v>
      </c>
      <c r="H1127" s="2">
        <f t="shared" si="23"/>
        <v>0.2099999999627471</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418.1</v>
      </c>
      <c r="E1128" s="1">
        <v>0</v>
      </c>
      <c r="F1128" s="1">
        <v>0</v>
      </c>
      <c r="G1128" s="2">
        <f t="shared" si="22"/>
        <v>121.249</v>
      </c>
      <c r="H1128" s="2">
        <f t="shared" si="23"/>
        <v>0.10000000000002274</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5400</v>
      </c>
      <c r="E1129" s="1">
        <v>0</v>
      </c>
      <c r="F1129" s="1">
        <v>0</v>
      </c>
      <c r="G1129" s="2">
        <f t="shared" si="22"/>
        <v>1576.8</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476.61</v>
      </c>
      <c r="D1131" s="1">
        <f>BILANCA!E153</f>
        <v>476.61</v>
      </c>
      <c r="E1131" s="1">
        <v>0</v>
      </c>
      <c r="F1131" s="1">
        <v>0</v>
      </c>
      <c r="G1131" s="2">
        <f t="shared" si="22"/>
        <v>211.61484000000002</v>
      </c>
      <c r="H1131" s="2">
        <f t="shared" si="23"/>
        <v>0.77999999999997272</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700814.29</v>
      </c>
      <c r="D1133" s="1">
        <f>BILANCA!E155</f>
        <v>862103.58</v>
      </c>
      <c r="E1133" s="1">
        <v>0</v>
      </c>
      <c r="F1133" s="1">
        <v>0</v>
      </c>
      <c r="G1133" s="2">
        <f t="shared" si="22"/>
        <v>363753.21749999997</v>
      </c>
      <c r="H1133" s="2">
        <f t="shared" si="23"/>
        <v>0.71000000007916242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66758.100000000006</v>
      </c>
      <c r="D1135" s="1">
        <f>BILANCA!E157</f>
        <v>75027.92</v>
      </c>
      <c r="E1135" s="1">
        <v>0</v>
      </c>
      <c r="F1135" s="1">
        <v>0</v>
      </c>
      <c r="G1135" s="2">
        <f t="shared" si="22"/>
        <v>32955.71888</v>
      </c>
      <c r="H1135" s="2">
        <f t="shared" si="23"/>
        <v>0.180000000007567</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74277552.569999993</v>
      </c>
      <c r="D1136" s="1">
        <f>BILANCA!E158</f>
        <v>60219929.609999999</v>
      </c>
      <c r="E1136" s="1">
        <v>0</v>
      </c>
      <c r="F1136" s="1">
        <v>0</v>
      </c>
      <c r="G1136" s="2">
        <f t="shared" si="22"/>
        <v>29791764.003869995</v>
      </c>
      <c r="H1136" s="2">
        <f t="shared" si="23"/>
        <v>0.82000000774860382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162900355.03999999</v>
      </c>
      <c r="D1137" s="1">
        <f>BILANCA!E159</f>
        <v>150018029.69</v>
      </c>
      <c r="E1137" s="1">
        <v>0</v>
      </c>
      <c r="F1137" s="1">
        <v>0</v>
      </c>
      <c r="G1137" s="2">
        <f t="shared" si="22"/>
        <v>71292207.820679992</v>
      </c>
      <c r="H1137" s="2">
        <f t="shared" si="23"/>
        <v>0.34999999403953552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10273178.609999999</v>
      </c>
      <c r="D1138" s="1">
        <f>BILANCA!E160</f>
        <v>10189414.42</v>
      </c>
      <c r="E1138" s="1">
        <v>0</v>
      </c>
      <c r="F1138" s="1">
        <v>0</v>
      </c>
      <c r="G1138" s="2">
        <f t="shared" si="22"/>
        <v>4751061.1547499998</v>
      </c>
      <c r="H1138" s="2">
        <f t="shared" si="23"/>
        <v>0.81000000052154064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39547724.57</v>
      </c>
      <c r="D1139" s="1">
        <f>BILANCA!E161</f>
        <v>37605735.829999998</v>
      </c>
      <c r="E1139" s="1">
        <v>0</v>
      </c>
      <c r="F1139" s="1">
        <v>0</v>
      </c>
      <c r="G1139" s="2">
        <f t="shared" si="22"/>
        <v>17902434.611880001</v>
      </c>
      <c r="H1139" s="2">
        <f t="shared" si="23"/>
        <v>0.60000000149011612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324372.51</v>
      </c>
      <c r="D1140" s="1">
        <f>BILANCA!E162</f>
        <v>294300.76</v>
      </c>
      <c r="E1140" s="1">
        <v>0</v>
      </c>
      <c r="F1140" s="1">
        <v>0</v>
      </c>
      <c r="G1140" s="2">
        <f t="shared" si="22"/>
        <v>143336.92271000001</v>
      </c>
      <c r="H1140" s="2">
        <f t="shared" si="23"/>
        <v>0.72999999998137355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225372208.63999999</v>
      </c>
      <c r="D1141" s="1">
        <f>BILANCA!E163</f>
        <v>189645775.38</v>
      </c>
      <c r="E1141" s="1">
        <v>0</v>
      </c>
      <c r="F1141" s="1">
        <v>0</v>
      </c>
      <c r="G1141" s="2">
        <f t="shared" si="22"/>
        <v>95536873.985199988</v>
      </c>
      <c r="H1141" s="2">
        <f t="shared" si="23"/>
        <v>0.74000000953674316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3861055.1500000004</v>
      </c>
      <c r="D1142" s="1">
        <f>BILANCA!E164</f>
        <v>5260293.2199999988</v>
      </c>
      <c r="E1142" s="1">
        <v>0</v>
      </c>
      <c r="F1142" s="1">
        <v>0</v>
      </c>
      <c r="G1142" s="2">
        <f t="shared" si="22"/>
        <v>2286681.0128099998</v>
      </c>
      <c r="H1142" s="2">
        <f t="shared" si="23"/>
        <v>0.36999999918043613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18056697.18</v>
      </c>
      <c r="D1143" s="1">
        <f>BILANCA!E165</f>
        <v>19180384.48</v>
      </c>
      <c r="E1143" s="1">
        <v>0</v>
      </c>
      <c r="F1143" s="1">
        <v>0</v>
      </c>
      <c r="G1143" s="2">
        <f t="shared" si="22"/>
        <v>9026794.5824000016</v>
      </c>
      <c r="H1143" s="2">
        <f t="shared" si="23"/>
        <v>0.66000000014901161</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2364107.96</v>
      </c>
      <c r="D1144" s="1">
        <f>BILANCA!E166</f>
        <v>2642670.15</v>
      </c>
      <c r="E1144" s="1">
        <v>0</v>
      </c>
      <c r="F1144" s="1">
        <v>0</v>
      </c>
      <c r="G1144" s="2">
        <f t="shared" si="22"/>
        <v>1231561.16986</v>
      </c>
      <c r="H1144" s="2">
        <f t="shared" si="23"/>
        <v>0.18999999994412065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16559749.99</v>
      </c>
      <c r="D1147" s="1">
        <f>BILANCA!E169</f>
        <v>16562761.41</v>
      </c>
      <c r="E1147" s="1">
        <v>0</v>
      </c>
      <c r="F1147" s="1">
        <v>0</v>
      </c>
      <c r="G1147" s="2">
        <f t="shared" si="22"/>
        <v>8148384.740840001</v>
      </c>
      <c r="H1147" s="2">
        <f t="shared" si="23"/>
        <v>0.41999999992549419</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23583682.84</v>
      </c>
      <c r="D1148" s="1">
        <f>BILANCA!E170</f>
        <v>28758488.109999999</v>
      </c>
      <c r="E1148" s="1">
        <v>0</v>
      </c>
      <c r="F1148" s="1">
        <v>0</v>
      </c>
      <c r="G1148" s="2">
        <f t="shared" si="22"/>
        <v>13381608.744900001</v>
      </c>
      <c r="H1148" s="2">
        <f t="shared" si="23"/>
        <v>0.26999999955296516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2480823.31</v>
      </c>
      <c r="D1149" s="1">
        <f>BILANCA!E171</f>
        <v>3068313.51</v>
      </c>
      <c r="E1149" s="1">
        <v>0</v>
      </c>
      <c r="F1149" s="1">
        <v>0</v>
      </c>
      <c r="G1149" s="2">
        <f t="shared" si="22"/>
        <v>1430496.7547800001</v>
      </c>
      <c r="H1149" s="2">
        <f t="shared" si="23"/>
        <v>0.80000000027939677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7182.38</v>
      </c>
      <c r="D1150" s="1">
        <f>BILANCA!E172</f>
        <v>7144.86</v>
      </c>
      <c r="E1150" s="1">
        <v>0</v>
      </c>
      <c r="F1150" s="1">
        <v>0</v>
      </c>
      <c r="G1150" s="2">
        <f t="shared" si="22"/>
        <v>3585.8407000000002</v>
      </c>
      <c r="H1150" s="2">
        <f t="shared" si="23"/>
        <v>0.52000000000043656</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21095677.149999999</v>
      </c>
      <c r="D1151" s="1">
        <f>BILANCA!E173</f>
        <v>25683029.739999998</v>
      </c>
      <c r="E1151" s="1">
        <v>0</v>
      </c>
      <c r="F1151" s="1">
        <v>0</v>
      </c>
      <c r="G1151" s="2">
        <f t="shared" si="22"/>
        <v>12173571.753839999</v>
      </c>
      <c r="H1151" s="2">
        <f t="shared" si="23"/>
        <v>0.41000000014901161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3624259073.02</v>
      </c>
      <c r="D1152" s="1">
        <f>BILANCA!E175</f>
        <v>3887518344.1599998</v>
      </c>
      <c r="E1152" s="1">
        <v>0</v>
      </c>
      <c r="F1152" s="1">
        <v>0</v>
      </c>
      <c r="G1152" s="2">
        <f t="shared" si="22"/>
        <v>1926480983.66646</v>
      </c>
      <c r="H1152" s="2">
        <f t="shared" si="23"/>
        <v>0.17999982833862305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595325722.18999994</v>
      </c>
      <c r="D1153" s="1">
        <f>BILANCA!E176</f>
        <v>511471506.51999998</v>
      </c>
      <c r="E1153" s="1">
        <v>0</v>
      </c>
      <c r="F1153" s="1">
        <v>0</v>
      </c>
      <c r="G1153" s="2">
        <f t="shared" si="22"/>
        <v>275105684.98909998</v>
      </c>
      <c r="H1153" s="2">
        <f t="shared" si="23"/>
        <v>0.66999995708465576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231375146.09</v>
      </c>
      <c r="D1154" s="1">
        <f>BILANCA!E177</f>
        <v>233115223.66</v>
      </c>
      <c r="E1154" s="1">
        <v>0</v>
      </c>
      <c r="F1154" s="1">
        <v>0</v>
      </c>
      <c r="G1154" s="2">
        <f t="shared" si="22"/>
        <v>119290556.47311002</v>
      </c>
      <c r="H1154" s="2">
        <f t="shared" si="23"/>
        <v>0.43000000715255737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61391923.759999998</v>
      </c>
      <c r="D1155" s="1">
        <f>BILANCA!E178</f>
        <v>73164939.459999993</v>
      </c>
      <c r="E1155" s="1">
        <v>0</v>
      </c>
      <c r="F1155" s="1">
        <v>0</v>
      </c>
      <c r="G1155" s="2">
        <f t="shared" si="22"/>
        <v>35728150.060959995</v>
      </c>
      <c r="H1155" s="2">
        <f t="shared" si="23"/>
        <v>0.69999999552965164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92757730.670000002</v>
      </c>
      <c r="D1156" s="1">
        <f>BILANCA!E179</f>
        <v>85252674.760000005</v>
      </c>
      <c r="E1156" s="1">
        <v>0</v>
      </c>
      <c r="F1156" s="1">
        <v>0</v>
      </c>
      <c r="G1156" s="2">
        <f t="shared" si="22"/>
        <v>45544512.872869998</v>
      </c>
      <c r="H1156" s="2">
        <f t="shared" si="23"/>
        <v>0.56999999284744263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813112.53999999992</v>
      </c>
      <c r="D1157" s="1">
        <f>BILANCA!E180</f>
        <v>428095.01</v>
      </c>
      <c r="E1157" s="1">
        <v>0</v>
      </c>
      <c r="F1157" s="1">
        <v>0</v>
      </c>
      <c r="G1157" s="2">
        <f t="shared" si="22"/>
        <v>290458.64543999999</v>
      </c>
      <c r="H1157" s="2">
        <f t="shared" si="23"/>
        <v>0.47000000008847564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1255.1199999999999</v>
      </c>
      <c r="D1158" s="1">
        <f>BILANCA!E181</f>
        <v>938.59</v>
      </c>
      <c r="E1158" s="1">
        <v>0</v>
      </c>
      <c r="F1158" s="1">
        <v>0</v>
      </c>
      <c r="G1158" s="2">
        <f t="shared" si="22"/>
        <v>548.15249999999992</v>
      </c>
      <c r="H1158" s="2">
        <f t="shared" si="23"/>
        <v>0.52999999999985903</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159966.35</v>
      </c>
      <c r="D1159" s="1">
        <f>BILANCA!E182</f>
        <v>60401.9</v>
      </c>
      <c r="E1159" s="1">
        <v>0</v>
      </c>
      <c r="F1159" s="1">
        <v>0</v>
      </c>
      <c r="G1159" s="2">
        <f t="shared" si="22"/>
        <v>49415.546399999999</v>
      </c>
      <c r="H1159" s="2">
        <f t="shared" si="23"/>
        <v>0.45000000000436557</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651891.06999999995</v>
      </c>
      <c r="D1160" s="1">
        <f>BILANCA!E183</f>
        <v>366754.52</v>
      </c>
      <c r="E1160" s="1">
        <v>0</v>
      </c>
      <c r="F1160" s="1">
        <v>0</v>
      </c>
      <c r="G1160" s="2">
        <f t="shared" si="22"/>
        <v>245215.81946999999</v>
      </c>
      <c r="H1160" s="2">
        <f t="shared" si="23"/>
        <v>0.54999999993015081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12820539.550000001</v>
      </c>
      <c r="D1161" s="1">
        <f>BILANCA!E184</f>
        <v>8723969.2699999996</v>
      </c>
      <c r="E1161" s="1">
        <v>0</v>
      </c>
      <c r="F1161" s="1">
        <v>0</v>
      </c>
      <c r="G1161" s="2">
        <f t="shared" si="22"/>
        <v>5387789.1000199998</v>
      </c>
      <c r="H1161" s="2">
        <f t="shared" si="23"/>
        <v>0.7199999988079071</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504.77</v>
      </c>
      <c r="D1162" s="1">
        <f>BILANCA!E185</f>
        <v>504.77</v>
      </c>
      <c r="E1162" s="1">
        <v>0</v>
      </c>
      <c r="F1162" s="1">
        <v>0</v>
      </c>
      <c r="G1162" s="2">
        <f>B1162/1000*C1162+B1162/500*D1162</f>
        <v>271.06148999999994</v>
      </c>
      <c r="H1162" s="2">
        <f>ABS(C1162-ROUND(C1162,0))+ABS(D1162-ROUND(D1162,0))</f>
        <v>0.46000000000003638</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7159228.75</v>
      </c>
      <c r="D1163" s="1">
        <f>BILANCA!E186</f>
        <v>2311882.09</v>
      </c>
      <c r="E1163" s="1">
        <v>0</v>
      </c>
      <c r="F1163" s="1">
        <v>0</v>
      </c>
      <c r="G1163" s="2">
        <f t="shared" si="22"/>
        <v>2120938.7274000002</v>
      </c>
      <c r="H1163" s="2">
        <f t="shared" si="23"/>
        <v>0.33999999985098839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2415074.9500000002</v>
      </c>
      <c r="D1164" s="1">
        <f>BILANCA!E187</f>
        <v>1619570.8</v>
      </c>
      <c r="E1164" s="1">
        <v>0</v>
      </c>
      <c r="F1164" s="1">
        <v>0</v>
      </c>
      <c r="G1164" s="2">
        <f t="shared" si="22"/>
        <v>1023413.1955500001</v>
      </c>
      <c r="H1164" s="2">
        <f t="shared" si="23"/>
        <v>0.24999999976716936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54017031.100000001</v>
      </c>
      <c r="D1165" s="1">
        <f>BILANCA!E188</f>
        <v>61613587.5</v>
      </c>
      <c r="E1165" s="1">
        <v>0</v>
      </c>
      <c r="F1165" s="1">
        <v>0</v>
      </c>
      <c r="G1165" s="2">
        <f t="shared" si="22"/>
        <v>32258445.510199998</v>
      </c>
      <c r="H1165" s="2">
        <f t="shared" si="23"/>
        <v>0.60000000149011612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29559924.16</v>
      </c>
      <c r="D1166" s="1">
        <f>BILANCA!E189</f>
        <v>35651570.340000004</v>
      </c>
      <c r="E1166" s="1">
        <v>0</v>
      </c>
      <c r="F1166" s="1">
        <v>0</v>
      </c>
      <c r="G1166" s="2">
        <f t="shared" si="22"/>
        <v>18457940.86572</v>
      </c>
      <c r="H1166" s="2">
        <f t="shared" si="23"/>
        <v>0.5000000037252903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330070252.79000002</v>
      </c>
      <c r="D1183" s="1">
        <f>BILANCA!E206</f>
        <v>239747431.94</v>
      </c>
      <c r="E1183" s="1">
        <v>0</v>
      </c>
      <c r="F1183" s="1">
        <v>0</v>
      </c>
      <c r="G1183" s="2">
        <f t="shared" si="22"/>
        <v>161913023.33400002</v>
      </c>
      <c r="H1183" s="2">
        <f t="shared" si="23"/>
        <v>0.26999998092651367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280089577.18000001</v>
      </c>
      <c r="D1184" s="1">
        <f>BILANCA!E207</f>
        <v>239720303.34999999</v>
      </c>
      <c r="E1184" s="1">
        <v>0</v>
      </c>
      <c r="F1184" s="1">
        <v>0</v>
      </c>
      <c r="G1184" s="2">
        <f t="shared" si="22"/>
        <v>152665566.95987999</v>
      </c>
      <c r="H1184" s="2">
        <f t="shared" si="23"/>
        <v>0.5300000011920929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9025608.5399999991</v>
      </c>
      <c r="D1185" s="1">
        <f>BILANCA!E208</f>
        <v>8607624.1699999999</v>
      </c>
      <c r="E1185" s="1">
        <v>0</v>
      </c>
      <c r="F1185" s="1">
        <v>0</v>
      </c>
      <c r="G1185" s="2">
        <f t="shared" si="22"/>
        <v>5300653.0897599999</v>
      </c>
      <c r="H1185" s="2">
        <f t="shared" si="23"/>
        <v>0.63000000081956387</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260.64999999999998</v>
      </c>
      <c r="D1188" s="1">
        <f>BILANCA!E211</f>
        <v>0</v>
      </c>
      <c r="E1188" s="1">
        <v>0</v>
      </c>
      <c r="F1188" s="1">
        <v>0</v>
      </c>
      <c r="G1188" s="2">
        <f t="shared" si="22"/>
        <v>53.433249999999994</v>
      </c>
      <c r="H1188" s="2">
        <f t="shared" si="23"/>
        <v>0.35000000000002274</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193845130.27000001</v>
      </c>
      <c r="D1189" s="1">
        <f>BILANCA!E212</f>
        <v>197824233.59</v>
      </c>
      <c r="E1189" s="1">
        <v>0</v>
      </c>
      <c r="F1189" s="1">
        <v>0</v>
      </c>
      <c r="G1189" s="2">
        <f t="shared" si="22"/>
        <v>121435681.0747</v>
      </c>
      <c r="H1189" s="2">
        <f t="shared" si="23"/>
        <v>0.68000000715255737</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289064.59000000003</v>
      </c>
      <c r="D1190" s="1">
        <f>BILANCA!E213</f>
        <v>217610.71</v>
      </c>
      <c r="E1190" s="1">
        <v>0</v>
      </c>
      <c r="F1190" s="1">
        <v>0</v>
      </c>
      <c r="G1190" s="2">
        <f t="shared" si="22"/>
        <v>149927.20407000001</v>
      </c>
      <c r="H1190" s="2">
        <f t="shared" si="23"/>
        <v>0.6999999999825377</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40112289.310000002</v>
      </c>
      <c r="D1191" s="1">
        <f>BILANCA!E214</f>
        <v>32980637</v>
      </c>
      <c r="E1191" s="1">
        <v>0</v>
      </c>
      <c r="F1191" s="1">
        <v>0</v>
      </c>
      <c r="G1191" s="2">
        <f t="shared" si="22"/>
        <v>22063301.168479998</v>
      </c>
      <c r="H1191" s="2">
        <f t="shared" si="23"/>
        <v>0.31000000238418579</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26173.95</v>
      </c>
      <c r="D1192" s="1">
        <f>BILANCA!E215</f>
        <v>90197.88</v>
      </c>
      <c r="E1192" s="1">
        <v>0</v>
      </c>
      <c r="F1192" s="1">
        <v>0</v>
      </c>
      <c r="G1192" s="2">
        <f t="shared" si="22"/>
        <v>43173.069390000004</v>
      </c>
      <c r="H1192" s="2">
        <f t="shared" si="23"/>
        <v>0.16999999999461579</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36791049.869999997</v>
      </c>
      <c r="D1194" s="1">
        <f>BILANCA!E217</f>
        <v>0</v>
      </c>
      <c r="E1194" s="1">
        <v>0</v>
      </c>
      <c r="F1194" s="1">
        <v>0</v>
      </c>
      <c r="G1194" s="2">
        <f t="shared" si="22"/>
        <v>7762911.5225699991</v>
      </c>
      <c r="H1194" s="2">
        <f t="shared" si="23"/>
        <v>0.13000000268220901</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49980675.609999999</v>
      </c>
      <c r="D1201" s="1">
        <f>BILANCA!E224</f>
        <v>27128.59</v>
      </c>
      <c r="E1201" s="1">
        <v>0</v>
      </c>
      <c r="F1201" s="1">
        <v>0</v>
      </c>
      <c r="G1201" s="2">
        <f t="shared" si="22"/>
        <v>10907615.34822</v>
      </c>
      <c r="H1201" s="2">
        <f t="shared" si="23"/>
        <v>0.80000000059590093</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49980675.609999999</v>
      </c>
      <c r="D1202" s="1">
        <f>BILANCA!E225</f>
        <v>27128.59</v>
      </c>
      <c r="E1202" s="1">
        <v>0</v>
      </c>
      <c r="F1202" s="1">
        <v>0</v>
      </c>
      <c r="G1202" s="2">
        <f t="shared" si="22"/>
        <v>10957650.281009998</v>
      </c>
      <c r="H1202" s="2">
        <f t="shared" si="23"/>
        <v>0.80000000059590093</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4320399.1500000004</v>
      </c>
      <c r="D1211" s="1">
        <f>BILANCA!E234</f>
        <v>2957280.58</v>
      </c>
      <c r="E1211" s="1">
        <v>0</v>
      </c>
      <c r="F1211" s="1">
        <v>0</v>
      </c>
      <c r="G1211" s="2">
        <f t="shared" si="22"/>
        <v>2333570.9506800002</v>
      </c>
      <c r="H1211" s="2">
        <f t="shared" si="23"/>
        <v>0.57000000029802322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1979126.88</v>
      </c>
      <c r="D1212" s="1">
        <f>BILANCA!E235</f>
        <v>1646323.79</v>
      </c>
      <c r="E1212" s="1">
        <v>0</v>
      </c>
      <c r="F1212" s="1">
        <v>0</v>
      </c>
      <c r="G1212" s="2">
        <f t="shared" si="22"/>
        <v>1207236.3513400001</v>
      </c>
      <c r="H1212" s="2">
        <f t="shared" si="23"/>
        <v>0.33000000007450581</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2341272.27</v>
      </c>
      <c r="D1213" s="1">
        <f>BILANCA!E236</f>
        <v>1310956.79</v>
      </c>
      <c r="E1213" s="1">
        <v>0</v>
      </c>
      <c r="F1213" s="1">
        <v>0</v>
      </c>
      <c r="G1213" s="2">
        <f t="shared" si="22"/>
        <v>1141532.7455000002</v>
      </c>
      <c r="H1213" s="2">
        <f t="shared" si="23"/>
        <v>0.47999999998137355</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3028933350.8299999</v>
      </c>
      <c r="D1214" s="1">
        <f>BILANCA!E237</f>
        <v>3376046837.6399999</v>
      </c>
      <c r="E1214" s="1">
        <v>0</v>
      </c>
      <c r="F1214" s="1">
        <v>0</v>
      </c>
      <c r="G1214" s="2">
        <f t="shared" si="22"/>
        <v>2259417243.0314102</v>
      </c>
      <c r="H1214" s="2">
        <f t="shared" si="23"/>
        <v>0.53000020980834961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3058881801.6799998</v>
      </c>
      <c r="D1215" s="1">
        <f>BILANCA!E238</f>
        <v>3265244957.7200003</v>
      </c>
      <c r="E1215" s="1">
        <v>0</v>
      </c>
      <c r="F1215" s="1">
        <v>0</v>
      </c>
      <c r="G1215" s="2">
        <f t="shared" si="22"/>
        <v>2224734238.3718405</v>
      </c>
      <c r="H1215" s="2">
        <f t="shared" si="23"/>
        <v>0.59999990463256836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3398371967.3199997</v>
      </c>
      <c r="D1216" s="1">
        <f>BILANCA!E239</f>
        <v>3514922359.2600002</v>
      </c>
      <c r="E1216" s="1">
        <v>0</v>
      </c>
      <c r="F1216" s="1">
        <v>0</v>
      </c>
      <c r="G1216" s="2">
        <f t="shared" si="22"/>
        <v>2429774487.8007202</v>
      </c>
      <c r="H1216" s="2">
        <f t="shared" si="23"/>
        <v>0.57999992370605469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3185860575.0599999</v>
      </c>
      <c r="D1217" s="1">
        <f>BILANCA!E240</f>
        <v>3297516466.6300001</v>
      </c>
      <c r="E1217" s="1">
        <v>0</v>
      </c>
      <c r="F1217" s="1">
        <v>0</v>
      </c>
      <c r="G1217" s="2">
        <f t="shared" si="22"/>
        <v>2288729080.9468803</v>
      </c>
      <c r="H1217" s="2">
        <f t="shared" si="23"/>
        <v>0.42999982833862305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212511392.25999999</v>
      </c>
      <c r="D1218" s="1">
        <f>BILANCA!E241</f>
        <v>217405892.63</v>
      </c>
      <c r="E1218" s="1">
        <v>0</v>
      </c>
      <c r="F1218" s="1">
        <v>0</v>
      </c>
      <c r="G1218" s="2">
        <f t="shared" si="22"/>
        <v>152120946.71719998</v>
      </c>
      <c r="H1218" s="2">
        <f t="shared" si="23"/>
        <v>0.62999999523162842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339490165.63999999</v>
      </c>
      <c r="D1219" s="1">
        <f>BILANCA!E242</f>
        <v>249677401.53999999</v>
      </c>
      <c r="E1219" s="1">
        <v>0</v>
      </c>
      <c r="F1219" s="1">
        <v>0</v>
      </c>
      <c r="G1219" s="2">
        <f t="shared" si="22"/>
        <v>197967412.61791998</v>
      </c>
      <c r="H1219" s="2">
        <f t="shared" si="23"/>
        <v>0.82000002264976501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337092654.25999999</v>
      </c>
      <c r="D1220" s="1">
        <f>BILANCA!E243</f>
        <v>248107327.41999999</v>
      </c>
      <c r="E1220" s="1">
        <v>0</v>
      </c>
      <c r="F1220" s="1">
        <v>0</v>
      </c>
      <c r="G1220" s="2">
        <f t="shared" si="22"/>
        <v>197493832.25669998</v>
      </c>
      <c r="H1220" s="2">
        <f t="shared" si="23"/>
        <v>0.67999997735023499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2397511.38</v>
      </c>
      <c r="D1221" s="1">
        <f>BILANCA!E244</f>
        <v>1570074.12</v>
      </c>
      <c r="E1221" s="1">
        <v>0</v>
      </c>
      <c r="F1221" s="1">
        <v>0</v>
      </c>
      <c r="G1221" s="2">
        <f t="shared" si="22"/>
        <v>1317962.9895600001</v>
      </c>
      <c r="H1221" s="2">
        <f t="shared" si="23"/>
        <v>0.5</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-120572164.9000001</v>
      </c>
      <c r="D1222" s="1">
        <f>BILANCA!E245</f>
        <v>12016449.619999886</v>
      </c>
      <c r="E1222" s="1">
        <v>0</v>
      </c>
      <c r="F1222" s="1">
        <v>0</v>
      </c>
      <c r="G1222" s="2">
        <f t="shared" si="22"/>
        <v>-23072884.49274008</v>
      </c>
      <c r="H1222" s="2">
        <f t="shared" si="23"/>
        <v>0.48000001907348633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1049543262.74</v>
      </c>
      <c r="D1223" s="1">
        <f>BILANCA!E246</f>
        <v>1313578279.4099998</v>
      </c>
      <c r="E1223" s="1">
        <v>0</v>
      </c>
      <c r="F1223" s="1">
        <v>0</v>
      </c>
      <c r="G1223" s="2">
        <f t="shared" si="22"/>
        <v>882407957.17439997</v>
      </c>
      <c r="H1223" s="2">
        <f t="shared" si="23"/>
        <v>0.66999983787536621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792843445.13</v>
      </c>
      <c r="D1224" s="1">
        <f>BILANCA!E247</f>
        <v>1122277017.05</v>
      </c>
      <c r="E1224" s="1">
        <v>0</v>
      </c>
      <c r="F1224" s="1">
        <v>0</v>
      </c>
      <c r="G1224" s="2">
        <f t="shared" si="22"/>
        <v>732012792.49442995</v>
      </c>
      <c r="H1224" s="2">
        <f t="shared" si="23"/>
        <v>0.1799999475479126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256699817.61000001</v>
      </c>
      <c r="D1226" s="1">
        <f>BILANCA!E249</f>
        <v>191301262.36000001</v>
      </c>
      <c r="E1226" s="1">
        <v>0</v>
      </c>
      <c r="F1226" s="1">
        <v>0</v>
      </c>
      <c r="G1226" s="2">
        <f t="shared" si="22"/>
        <v>155350469.18619001</v>
      </c>
      <c r="H1226" s="2">
        <f t="shared" si="23"/>
        <v>0.75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1170115427.6400001</v>
      </c>
      <c r="D1227" s="1">
        <f>BILANCA!E250</f>
        <v>1301561829.79</v>
      </c>
      <c r="E1227" s="1">
        <v>0</v>
      </c>
      <c r="F1227" s="1">
        <v>0</v>
      </c>
      <c r="G1227" s="2">
        <f t="shared" si="22"/>
        <v>920670337.28167987</v>
      </c>
      <c r="H1227" s="2">
        <f t="shared" si="23"/>
        <v>0.56999993324279785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1170115427.6400001</v>
      </c>
      <c r="D1229" s="1">
        <f>BILANCA!E252</f>
        <v>1301561829.79</v>
      </c>
      <c r="E1229" s="1">
        <v>0</v>
      </c>
      <c r="F1229" s="1">
        <v>0</v>
      </c>
      <c r="G1229" s="2">
        <f t="shared" si="22"/>
        <v>928216815.45612001</v>
      </c>
      <c r="H1229" s="2">
        <f t="shared" si="23"/>
        <v>0.56999993324279785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457.27</v>
      </c>
      <c r="D1231" s="1">
        <f>BILANCA!E254</f>
        <v>57.55</v>
      </c>
      <c r="E1231" s="1">
        <v>0</v>
      </c>
      <c r="F1231" s="1">
        <v>0</v>
      </c>
      <c r="G1231" s="2">
        <f>B1231/1000*C1231+B1231/500*D1231</f>
        <v>141.94775999999999</v>
      </c>
      <c r="H1231" s="2">
        <f>ABS(C1231-ROUND(C1231,0))+ABS(D1231-ROUND(D1231,0))</f>
        <v>0.71999999999998465</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87641693.299999997</v>
      </c>
      <c r="D1232" s="1">
        <f>BILANCA!E255</f>
        <v>92762769.670000002</v>
      </c>
      <c r="E1232" s="1">
        <v>0</v>
      </c>
      <c r="F1232" s="1">
        <v>0</v>
      </c>
      <c r="G1232" s="2">
        <f t="shared" si="22"/>
        <v>68018640.927359998</v>
      </c>
      <c r="H1232" s="2">
        <f t="shared" si="23"/>
        <v>0.62999999523162842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2981933.89</v>
      </c>
      <c r="D1233" s="1">
        <f>BILANCA!E256</f>
        <v>6022174.0499999998</v>
      </c>
      <c r="E1233" s="1">
        <v>0</v>
      </c>
      <c r="F1233" s="1">
        <v>0</v>
      </c>
      <c r="G1233" s="2">
        <f t="shared" si="22"/>
        <v>3756570.4975000001</v>
      </c>
      <c r="H1233" s="2">
        <f t="shared" si="23"/>
        <v>0.15999999968335032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544.13</v>
      </c>
      <c r="D1234" s="1">
        <f>BILANCA!E257</f>
        <v>544.13</v>
      </c>
      <c r="E1234" s="1">
        <v>0</v>
      </c>
      <c r="F1234" s="1">
        <v>0</v>
      </c>
      <c r="G1234" s="2">
        <f t="shared" si="22"/>
        <v>409.72988999999995</v>
      </c>
      <c r="H1234" s="2">
        <f t="shared" si="23"/>
        <v>0.25999999999999091</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1254264079.77</v>
      </c>
      <c r="D1236" s="1">
        <f>BILANCA!E259</f>
        <v>614544783.04999995</v>
      </c>
      <c r="E1236" s="1">
        <v>0</v>
      </c>
      <c r="F1236" s="1">
        <v>0</v>
      </c>
      <c r="G1236" s="2">
        <f t="shared" si="22"/>
        <v>628288472.40511</v>
      </c>
      <c r="H1236" s="2">
        <f t="shared" si="23"/>
        <v>0.27999997138977051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1254264079.77</v>
      </c>
      <c r="D1237" s="1">
        <f>BILANCA!E260</f>
        <v>614544783.04999995</v>
      </c>
      <c r="E1237" s="1">
        <v>0</v>
      </c>
      <c r="F1237" s="1">
        <v>0</v>
      </c>
      <c r="G1237" s="2">
        <f t="shared" si="22"/>
        <v>630771826.05097997</v>
      </c>
      <c r="H1237" s="2">
        <f t="shared" si="23"/>
        <v>0.27999997138977051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1486649.41</v>
      </c>
      <c r="D1238" s="1">
        <f>BILANCA!E262</f>
        <v>1310251.73</v>
      </c>
      <c r="E1238" s="1">
        <v>0</v>
      </c>
      <c r="F1238" s="1">
        <v>0</v>
      </c>
      <c r="G1238" s="2">
        <f t="shared" si="22"/>
        <v>1047323.9818500001</v>
      </c>
      <c r="H1238" s="2">
        <f t="shared" si="23"/>
        <v>0.67999999993480742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201291.43</v>
      </c>
      <c r="D1239" s="1">
        <f>BILANCA!E263</f>
        <v>172218.65</v>
      </c>
      <c r="E1239" s="1">
        <v>0</v>
      </c>
      <c r="F1239" s="1">
        <v>0</v>
      </c>
      <c r="G1239" s="2">
        <f t="shared" si="22"/>
        <v>139706.55488000001</v>
      </c>
      <c r="H1239" s="2">
        <f t="shared" si="23"/>
        <v>0.77999999999883585</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297727060.55000001</v>
      </c>
      <c r="D1240" s="1">
        <f>BILANCA!E264</f>
        <v>264588731.34</v>
      </c>
      <c r="E1240" s="1">
        <v>0</v>
      </c>
      <c r="F1240" s="1">
        <v>0</v>
      </c>
      <c r="G1240" s="2">
        <f t="shared" si="22"/>
        <v>212514462.47011</v>
      </c>
      <c r="H1240" s="2">
        <f t="shared" si="23"/>
        <v>0.78999999165534973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18257215.890000001</v>
      </c>
      <c r="D1241" s="1">
        <f>BILANCA!E265</f>
        <v>21033732.66</v>
      </c>
      <c r="E1241" s="1">
        <v>0</v>
      </c>
      <c r="F1241" s="1">
        <v>0</v>
      </c>
      <c r="G1241" s="2">
        <f t="shared" si="22"/>
        <v>15563767.752179999</v>
      </c>
      <c r="H1241" s="2">
        <f t="shared" si="23"/>
        <v>0.44999999925494194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19120810.66</v>
      </c>
      <c r="D1242" s="1">
        <f>BILANCA!E266</f>
        <v>19476984.739999998</v>
      </c>
      <c r="E1242" s="1">
        <v>0</v>
      </c>
      <c r="F1242" s="1">
        <v>0</v>
      </c>
      <c r="G1242" s="2">
        <f t="shared" ref="G1242:G1479" si="24">B1242/1000*C1242+B1242/500*D1242</f>
        <v>15041368.056260001</v>
      </c>
      <c r="H1242" s="2">
        <f t="shared" si="23"/>
        <v>0.60000000149011612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1299994.48</v>
      </c>
      <c r="D1243" s="1">
        <f>BILANCA!E267</f>
        <v>2346069.89</v>
      </c>
      <c r="E1243" s="1">
        <v>0</v>
      </c>
      <c r="F1243" s="1">
        <v>0</v>
      </c>
      <c r="G1243" s="2">
        <f t="shared" si="24"/>
        <v>1557954.9076000003</v>
      </c>
      <c r="H1243" s="2">
        <f t="shared" si="23"/>
        <v>0.58999999985098839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4874159.05</v>
      </c>
      <c r="D1244" s="1">
        <f>BILANCA!E268</f>
        <v>5282318.74</v>
      </c>
      <c r="E1244" s="1">
        <v>0</v>
      </c>
      <c r="F1244" s="1">
        <v>0</v>
      </c>
      <c r="G1244" s="2">
        <f t="shared" si="24"/>
        <v>4029525.89433</v>
      </c>
      <c r="H1244" s="2">
        <f t="shared" si="23"/>
        <v>0.30999999959021807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1316156.8</v>
      </c>
      <c r="D1245" s="1">
        <f>BILANCA!E269</f>
        <v>1881523.33</v>
      </c>
      <c r="E1245" s="1">
        <v>0</v>
      </c>
      <c r="F1245" s="1">
        <v>0</v>
      </c>
      <c r="G1245" s="2">
        <f t="shared" si="24"/>
        <v>1330751.3065200001</v>
      </c>
      <c r="H1245" s="2">
        <f t="shared" si="23"/>
        <v>0.53000000002793968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4577.5200000000004</v>
      </c>
      <c r="D1246" s="1">
        <f>BILANCA!E270</f>
        <v>5030.96</v>
      </c>
      <c r="E1246" s="1">
        <v>0</v>
      </c>
      <c r="F1246" s="1">
        <v>0</v>
      </c>
      <c r="G1246" s="2">
        <f t="shared" si="24"/>
        <v>3850.17272</v>
      </c>
      <c r="H1246" s="2">
        <f t="shared" si="23"/>
        <v>0.51999999999952706</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812920.85</v>
      </c>
      <c r="D1247" s="1">
        <f>BILANCA!E271</f>
        <v>924372.64</v>
      </c>
      <c r="E1247" s="1">
        <v>0</v>
      </c>
      <c r="F1247" s="1">
        <v>0</v>
      </c>
      <c r="G1247" s="2">
        <f t="shared" si="24"/>
        <v>702679.85832000012</v>
      </c>
      <c r="H1247" s="2">
        <f t="shared" si="23"/>
        <v>0.51000000000931323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3026.17</v>
      </c>
      <c r="D1248" s="1">
        <f>BILANCA!E272</f>
        <v>3584.29</v>
      </c>
      <c r="E1248" s="1">
        <v>0</v>
      </c>
      <c r="F1248" s="1">
        <v>0</v>
      </c>
      <c r="G1248" s="2">
        <f t="shared" si="24"/>
        <v>2701.6087500000003</v>
      </c>
      <c r="H1248" s="2">
        <f t="shared" si="23"/>
        <v>0.46000000000003638</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2369.1</v>
      </c>
      <c r="D1259" s="1">
        <f>BILANCA!E283</f>
        <v>2369.1</v>
      </c>
      <c r="E1259" s="1">
        <v>0</v>
      </c>
      <c r="F1259" s="1">
        <v>0</v>
      </c>
      <c r="G1259" s="2">
        <f t="shared" si="25"/>
        <v>1961.6148000000003</v>
      </c>
      <c r="H1259" s="2">
        <f t="shared" si="26"/>
        <v>0.1999999999998181</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68562499.010000005</v>
      </c>
      <c r="D1263" s="1">
        <f>BILANCA!E287</f>
        <v>30513548.859999999</v>
      </c>
      <c r="E1263" s="1">
        <v>0</v>
      </c>
      <c r="F1263" s="1">
        <v>0</v>
      </c>
      <c r="G1263" s="2">
        <f t="shared" si="24"/>
        <v>36285087.084399998</v>
      </c>
      <c r="H1263" s="2">
        <f t="shared" si="23"/>
        <v>0.15000000596046448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162812647.08000001</v>
      </c>
      <c r="D1264" s="1">
        <f>BILANCA!E288</f>
        <v>202601674.80000001</v>
      </c>
      <c r="E1264" s="1">
        <v>0</v>
      </c>
      <c r="F1264" s="1">
        <v>0</v>
      </c>
      <c r="G1264" s="2">
        <f t="shared" si="24"/>
        <v>159612495.06708002</v>
      </c>
      <c r="H1264" s="2">
        <f t="shared" si="23"/>
        <v>0.2800000011920929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10822112.08</v>
      </c>
      <c r="D1265" s="1">
        <f>BILANCA!E289</f>
        <v>2446448.4500000002</v>
      </c>
      <c r="E1265" s="1">
        <v>0</v>
      </c>
      <c r="F1265" s="1">
        <v>0</v>
      </c>
      <c r="G1265" s="2">
        <f t="shared" si="24"/>
        <v>4431632.5323599996</v>
      </c>
      <c r="H1265" s="2">
        <f t="shared" si="23"/>
        <v>0.53000000026077032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18737812.079999998</v>
      </c>
      <c r="D1266" s="1">
        <f>BILANCA!E290</f>
        <v>33205121.890000001</v>
      </c>
      <c r="E1266" s="1">
        <v>0</v>
      </c>
      <c r="F1266" s="1">
        <v>0</v>
      </c>
      <c r="G1266" s="2">
        <f t="shared" si="24"/>
        <v>24096899.80838</v>
      </c>
      <c r="H1266" s="2">
        <f t="shared" si="23"/>
        <v>0.18999999761581421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173668.16</v>
      </c>
      <c r="D1269" s="1">
        <f>BILANCA!E293</f>
        <v>73206.820000000007</v>
      </c>
      <c r="E1269" s="1">
        <v>0</v>
      </c>
      <c r="F1269" s="1">
        <v>0</v>
      </c>
      <c r="G1269" s="2">
        <f t="shared" si="24"/>
        <v>91543.394799999995</v>
      </c>
      <c r="H1269" s="2">
        <f t="shared" si="23"/>
        <v>0.33999999999650754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329896584.63</v>
      </c>
      <c r="D1270" s="1">
        <f>BILANCA!E294</f>
        <v>239674225.12</v>
      </c>
      <c r="E1270" s="1">
        <v>0</v>
      </c>
      <c r="F1270" s="1">
        <v>0</v>
      </c>
      <c r="G1270" s="2">
        <f t="shared" si="24"/>
        <v>232253325.00768998</v>
      </c>
      <c r="H1270" s="2">
        <f t="shared" si="23"/>
        <v>0.49000000953674316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37533408.700000003</v>
      </c>
      <c r="D1271" s="1">
        <f>BILANCA!E295</f>
        <v>44697076.630000003</v>
      </c>
      <c r="E1271" s="1">
        <v>0</v>
      </c>
      <c r="F1271" s="1">
        <v>0</v>
      </c>
      <c r="G1271" s="2">
        <f t="shared" si="24"/>
        <v>36555137.84448</v>
      </c>
      <c r="H1271" s="2">
        <f t="shared" si="23"/>
        <v>0.66999999433755875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90153.83</v>
      </c>
      <c r="D1272" s="1">
        <f>BILANCA!E296</f>
        <v>78009.149999999994</v>
      </c>
      <c r="E1272" s="1">
        <v>0</v>
      </c>
      <c r="F1272" s="1">
        <v>0</v>
      </c>
      <c r="G1272" s="2">
        <f t="shared" si="24"/>
        <v>71143.745569999985</v>
      </c>
      <c r="H1272" s="2">
        <f t="shared" si="23"/>
        <v>0.319999999992433</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1628554.12</v>
      </c>
      <c r="D1273" s="1">
        <f>BILANCA!E297</f>
        <v>2529449.87</v>
      </c>
      <c r="E1273" s="1">
        <v>0</v>
      </c>
      <c r="F1273" s="1">
        <v>0</v>
      </c>
      <c r="G1273" s="2">
        <f t="shared" si="24"/>
        <v>1939361.6194</v>
      </c>
      <c r="H1273" s="2">
        <f t="shared" si="23"/>
        <v>0.25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1359781.48</v>
      </c>
      <c r="D1274" s="1">
        <f>BILANCA!E298</f>
        <v>1079861.48</v>
      </c>
      <c r="E1274" s="1">
        <v>0</v>
      </c>
      <c r="F1274" s="1">
        <v>0</v>
      </c>
      <c r="G1274" s="2">
        <f t="shared" si="24"/>
        <v>1024175.79204</v>
      </c>
      <c r="H1274" s="2">
        <f t="shared" si="23"/>
        <v>0.9599999999627471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1367019.35</v>
      </c>
      <c r="D1275" s="1">
        <f>BILANCA!E299</f>
        <v>545871.47</v>
      </c>
      <c r="E1275" s="1">
        <v>0</v>
      </c>
      <c r="F1275" s="1">
        <v>0</v>
      </c>
      <c r="G1275" s="2">
        <f t="shared" si="24"/>
        <v>717958.58867999993</v>
      </c>
      <c r="H1275" s="2">
        <f t="shared" si="23"/>
        <v>0.82000000006519258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106347.97</v>
      </c>
      <c r="D1277" s="1">
        <f>BILANCA!E301</f>
        <v>81544.800000000003</v>
      </c>
      <c r="E1277" s="1">
        <v>0</v>
      </c>
      <c r="F1277" s="1">
        <v>0</v>
      </c>
      <c r="G1277" s="2">
        <f t="shared" si="24"/>
        <v>79214.645579999997</v>
      </c>
      <c r="H1277" s="2">
        <f t="shared" si="23"/>
        <v>0.22999999999592546</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1508701.03</v>
      </c>
      <c r="D1278" s="1">
        <f>BILANCA!E302</f>
        <v>1486840.68</v>
      </c>
      <c r="E1278" s="1">
        <v>0</v>
      </c>
      <c r="F1278" s="1">
        <v>0</v>
      </c>
      <c r="G1278" s="2">
        <f t="shared" si="24"/>
        <v>1322302.8050499998</v>
      </c>
      <c r="H1278" s="2">
        <f t="shared" si="23"/>
        <v>0.35000000009313226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140828.73000000001</v>
      </c>
      <c r="D1285" s="1">
        <f>BILANCA!E309</f>
        <v>78566.59</v>
      </c>
      <c r="E1285" s="1">
        <v>0</v>
      </c>
      <c r="F1285" s="1">
        <v>0</v>
      </c>
      <c r="G1285" s="2">
        <f t="shared" si="24"/>
        <v>89984.49682</v>
      </c>
      <c r="H1285" s="2">
        <f t="shared" si="23"/>
        <v>0.67999999999301508</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29512.67</v>
      </c>
      <c r="D1288" s="1">
        <f>BILANCA!E312</f>
        <v>32642.27</v>
      </c>
      <c r="E1288" s="1">
        <v>0</v>
      </c>
      <c r="F1288" s="1">
        <v>0</v>
      </c>
      <c r="G1288" s="2">
        <f t="shared" si="24"/>
        <v>28913.14905</v>
      </c>
      <c r="H1288" s="2">
        <f t="shared" si="23"/>
        <v>0.60000000000218279</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40068492.009999998</v>
      </c>
      <c r="D1289" s="1">
        <f>BILANCA!E313</f>
        <v>32942112.23</v>
      </c>
      <c r="E1289" s="1">
        <v>0</v>
      </c>
      <c r="F1289" s="1">
        <v>0</v>
      </c>
      <c r="G1289" s="2">
        <f t="shared" si="24"/>
        <v>32421531.23982</v>
      </c>
      <c r="H1289" s="2">
        <f t="shared" si="23"/>
        <v>0.23999999836087227</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124197213.50999999</v>
      </c>
      <c r="D1299" s="6">
        <f>'RAS-funkcijski'!E5</f>
        <v>155326682.88000003</v>
      </c>
      <c r="E1299" s="6">
        <v>0</v>
      </c>
      <c r="F1299" s="6">
        <v>0</v>
      </c>
      <c r="G1299" s="7">
        <f t="shared" si="24"/>
        <v>434850.57927000005</v>
      </c>
      <c r="H1299" s="7">
        <f t="shared" si="23"/>
        <v>0.60999998450279236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117784346.06999999</v>
      </c>
      <c r="D1300" s="1">
        <f>'RAS-funkcijski'!E6</f>
        <v>148640005.08000001</v>
      </c>
      <c r="E1300" s="1">
        <v>0</v>
      </c>
      <c r="F1300" s="1">
        <v>0</v>
      </c>
      <c r="G1300" s="2">
        <f t="shared" si="24"/>
        <v>830128.71246000007</v>
      </c>
      <c r="H1300" s="2">
        <f t="shared" si="23"/>
        <v>0.15000000596046448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117300766.66</v>
      </c>
      <c r="D1301" s="1">
        <f>'RAS-funkcijski'!E7</f>
        <v>138904938.37</v>
      </c>
      <c r="E1301" s="1">
        <v>0</v>
      </c>
      <c r="F1301" s="1">
        <v>0</v>
      </c>
      <c r="G1301" s="2">
        <f t="shared" si="24"/>
        <v>1185331.9302000001</v>
      </c>
      <c r="H1301" s="2">
        <f t="shared" si="23"/>
        <v>0.71000000834465027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483579.41</v>
      </c>
      <c r="D1303" s="1">
        <f>'RAS-funkcijski'!E9</f>
        <v>9735066.7100000009</v>
      </c>
      <c r="E1303" s="1">
        <v>0</v>
      </c>
      <c r="F1303" s="1">
        <v>0</v>
      </c>
      <c r="G1303" s="2">
        <f t="shared" si="24"/>
        <v>99768.564150000006</v>
      </c>
      <c r="H1303" s="2">
        <f t="shared" si="23"/>
        <v>0.69999999908031896</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2613337.44</v>
      </c>
      <c r="D1307" s="1">
        <f>'RAS-funkcijski'!E13</f>
        <v>2688007.21</v>
      </c>
      <c r="E1307" s="1">
        <v>0</v>
      </c>
      <c r="F1307" s="1">
        <v>0</v>
      </c>
      <c r="G1307" s="2">
        <f t="shared" si="24"/>
        <v>71904.166739999986</v>
      </c>
      <c r="H1307" s="2">
        <f t="shared" si="23"/>
        <v>0.64999999990686774</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2613337.44</v>
      </c>
      <c r="D1308" s="1">
        <f>'RAS-funkcijski'!E14</f>
        <v>2688007.21</v>
      </c>
      <c r="E1308" s="1">
        <v>0</v>
      </c>
      <c r="F1308" s="1">
        <v>0</v>
      </c>
      <c r="G1308" s="2">
        <f t="shared" si="24"/>
        <v>79893.51860000001</v>
      </c>
      <c r="H1308" s="2">
        <f t="shared" si="23"/>
        <v>0.64999999990686774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734503.64</v>
      </c>
      <c r="D1312" s="1">
        <f>'RAS-funkcijski'!E18</f>
        <v>11115.53</v>
      </c>
      <c r="E1312" s="1">
        <v>0</v>
      </c>
      <c r="F1312" s="1">
        <v>0</v>
      </c>
      <c r="G1312" s="2">
        <f t="shared" si="24"/>
        <v>10594.2858</v>
      </c>
      <c r="H1312" s="2">
        <f t="shared" si="23"/>
        <v>0.82999999998537533</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3799.54</v>
      </c>
      <c r="D1313" s="1">
        <f>'RAS-funkcijski'!E19</f>
        <v>126113.67</v>
      </c>
      <c r="E1313" s="1">
        <v>0</v>
      </c>
      <c r="F1313" s="1">
        <v>0</v>
      </c>
      <c r="G1313" s="2">
        <f t="shared" si="24"/>
        <v>3840.4031999999997</v>
      </c>
      <c r="H1313" s="2">
        <f t="shared" si="23"/>
        <v>0.79000000000178261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3061226.82</v>
      </c>
      <c r="D1314" s="1">
        <f>'RAS-funkcijski'!E20</f>
        <v>3861441.39</v>
      </c>
      <c r="E1314" s="1">
        <v>0</v>
      </c>
      <c r="F1314" s="1">
        <v>0</v>
      </c>
      <c r="G1314" s="2">
        <f t="shared" si="24"/>
        <v>172545.7536</v>
      </c>
      <c r="H1314" s="2">
        <f t="shared" si="23"/>
        <v>0.57000000029802322</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14501698.540000001</v>
      </c>
      <c r="D1322" s="1">
        <f>'RAS-funkcijski'!E28</f>
        <v>18033627.350000001</v>
      </c>
      <c r="E1322" s="1">
        <v>0</v>
      </c>
      <c r="F1322" s="1">
        <v>0</v>
      </c>
      <c r="G1322" s="2">
        <f t="shared" si="24"/>
        <v>1213654.8777600001</v>
      </c>
      <c r="H1322" s="2">
        <f t="shared" si="23"/>
        <v>0.81000000052154064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13058060.76</v>
      </c>
      <c r="D1324" s="1">
        <f>'RAS-funkcijski'!E30</f>
        <v>15624638.83</v>
      </c>
      <c r="E1324" s="1">
        <v>0</v>
      </c>
      <c r="F1324" s="1">
        <v>0</v>
      </c>
      <c r="G1324" s="2">
        <f t="shared" si="24"/>
        <v>1151990.79892</v>
      </c>
      <c r="H1324" s="2">
        <f t="shared" si="23"/>
        <v>0.41000000014901161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2034.39</v>
      </c>
      <c r="D1325" s="1">
        <f>'RAS-funkcijski'!E31</f>
        <v>0</v>
      </c>
      <c r="E1325" s="1">
        <v>0</v>
      </c>
      <c r="F1325" s="1">
        <v>0</v>
      </c>
      <c r="G1325" s="2">
        <f t="shared" si="24"/>
        <v>54.928530000000002</v>
      </c>
      <c r="H1325" s="2">
        <f t="shared" si="23"/>
        <v>0.39000000000010004</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1441603.39</v>
      </c>
      <c r="D1328" s="1">
        <f>'RAS-funkcijski'!E34</f>
        <v>2408988.52</v>
      </c>
      <c r="E1328" s="1">
        <v>0</v>
      </c>
      <c r="F1328" s="1">
        <v>0</v>
      </c>
      <c r="G1328" s="2">
        <f t="shared" si="24"/>
        <v>187787.4129</v>
      </c>
      <c r="H1328" s="2">
        <f t="shared" si="23"/>
        <v>0.86999999987892807</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164166788.45999998</v>
      </c>
      <c r="D1329" s="1">
        <f>'RAS-funkcijski'!E35</f>
        <v>189553617.91999999</v>
      </c>
      <c r="E1329" s="1">
        <v>0</v>
      </c>
      <c r="F1329" s="1">
        <v>0</v>
      </c>
      <c r="G1329" s="2">
        <f t="shared" si="24"/>
        <v>16841494.753299996</v>
      </c>
      <c r="H1329" s="2">
        <f t="shared" si="23"/>
        <v>0.53999999165534973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4934402.6000000006</v>
      </c>
      <c r="D1333" s="1">
        <f>'RAS-funkcijski'!E39</f>
        <v>4717883.54</v>
      </c>
      <c r="E1333" s="1">
        <v>0</v>
      </c>
      <c r="F1333" s="1">
        <v>0</v>
      </c>
      <c r="G1333" s="2">
        <f t="shared" si="24"/>
        <v>502955.93880000012</v>
      </c>
      <c r="H1333" s="2">
        <f t="shared" si="23"/>
        <v>0.85999999940395355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646012.49</v>
      </c>
      <c r="D1334" s="1">
        <f>'RAS-funkcijski'!E40</f>
        <v>1236191.23</v>
      </c>
      <c r="E1334" s="1">
        <v>0</v>
      </c>
      <c r="F1334" s="1">
        <v>0</v>
      </c>
      <c r="G1334" s="2">
        <f t="shared" si="24"/>
        <v>112262.2182</v>
      </c>
      <c r="H1334" s="2">
        <f t="shared" si="23"/>
        <v>0.71999999997206032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4216864.1100000003</v>
      </c>
      <c r="D1335" s="1">
        <f>'RAS-funkcijski'!E41</f>
        <v>3352156.57</v>
      </c>
      <c r="E1335" s="1">
        <v>0</v>
      </c>
      <c r="F1335" s="1">
        <v>0</v>
      </c>
      <c r="G1335" s="2">
        <f t="shared" si="24"/>
        <v>404083.55825</v>
      </c>
      <c r="H1335" s="2">
        <f t="shared" si="23"/>
        <v>0.54000000050291419</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71526</v>
      </c>
      <c r="D1336" s="1">
        <f>'RAS-funkcijski'!E42</f>
        <v>129535.74</v>
      </c>
      <c r="E1336" s="1">
        <v>0</v>
      </c>
      <c r="F1336" s="1">
        <v>0</v>
      </c>
      <c r="G1336" s="2">
        <f t="shared" si="24"/>
        <v>12562.704239999999</v>
      </c>
      <c r="H1336" s="2">
        <f t="shared" si="23"/>
        <v>0.25999999999476131</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469405.99</v>
      </c>
      <c r="D1337" s="1">
        <f>'RAS-funkcijski'!E43</f>
        <v>730586.78</v>
      </c>
      <c r="E1337" s="1">
        <v>0</v>
      </c>
      <c r="F1337" s="1">
        <v>0</v>
      </c>
      <c r="G1337" s="2">
        <f t="shared" si="24"/>
        <v>75292.602450000006</v>
      </c>
      <c r="H1337" s="2">
        <f t="shared" si="23"/>
        <v>0.22999999998137355</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469405.99</v>
      </c>
      <c r="D1343" s="1">
        <f>'RAS-funkcijski'!E49</f>
        <v>730586.78</v>
      </c>
      <c r="E1343" s="1">
        <v>0</v>
      </c>
      <c r="F1343" s="1">
        <v>0</v>
      </c>
      <c r="G1343" s="2">
        <f t="shared" si="24"/>
        <v>86876.079750000004</v>
      </c>
      <c r="H1343" s="2">
        <f t="shared" si="27"/>
        <v>0.22999999998137355</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139989048.13999999</v>
      </c>
      <c r="D1348" s="1">
        <f>'RAS-funkcijski'!E54</f>
        <v>160291261.06</v>
      </c>
      <c r="E1348" s="1">
        <v>0</v>
      </c>
      <c r="F1348" s="1">
        <v>0</v>
      </c>
      <c r="G1348" s="2">
        <f t="shared" si="24"/>
        <v>23028578.513</v>
      </c>
      <c r="H1348" s="2">
        <f t="shared" si="27"/>
        <v>0.19999998807907104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139893487.72</v>
      </c>
      <c r="D1349" s="1">
        <f>'RAS-funkcijski'!E55</f>
        <v>160195693.06</v>
      </c>
      <c r="E1349" s="1">
        <v>0</v>
      </c>
      <c r="F1349" s="1">
        <v>0</v>
      </c>
      <c r="G1349" s="2">
        <f t="shared" si="24"/>
        <v>23474528.565839998</v>
      </c>
      <c r="H1349" s="2">
        <f t="shared" si="27"/>
        <v>0.34000000357627869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95560.42</v>
      </c>
      <c r="D1353" s="1">
        <f>'RAS-funkcijski'!E59</f>
        <v>95568</v>
      </c>
      <c r="E1353" s="1">
        <v>0</v>
      </c>
      <c r="F1353" s="1">
        <v>0</v>
      </c>
      <c r="G1353" s="2">
        <f t="shared" si="24"/>
        <v>15768.303099999999</v>
      </c>
      <c r="H1353" s="2">
        <f t="shared" si="27"/>
        <v>0.41999999999825377</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6263627.3199999994</v>
      </c>
      <c r="D1355" s="1">
        <f>'RAS-funkcijski'!E61</f>
        <v>10641203.880000001</v>
      </c>
      <c r="E1355" s="1">
        <v>0</v>
      </c>
      <c r="F1355" s="1">
        <v>0</v>
      </c>
      <c r="G1355" s="2">
        <f t="shared" si="24"/>
        <v>1570123.9995600001</v>
      </c>
      <c r="H1355" s="2">
        <f t="shared" si="27"/>
        <v>0.43999999854713678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6255332.1399999997</v>
      </c>
      <c r="D1358" s="1">
        <f>'RAS-funkcijski'!E64</f>
        <v>10637891.380000001</v>
      </c>
      <c r="E1358" s="1">
        <v>0</v>
      </c>
      <c r="F1358" s="1">
        <v>0</v>
      </c>
      <c r="G1358" s="2">
        <f t="shared" si="24"/>
        <v>1651866.8939999999</v>
      </c>
      <c r="H1358" s="2">
        <f t="shared" si="27"/>
        <v>0.52000000048428774</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8295.18</v>
      </c>
      <c r="D1359" s="1">
        <f>'RAS-funkcijski'!E65</f>
        <v>3312.5</v>
      </c>
      <c r="E1359" s="1">
        <v>0</v>
      </c>
      <c r="F1359" s="1">
        <v>0</v>
      </c>
      <c r="G1359" s="2">
        <f t="shared" si="24"/>
        <v>910.13098000000002</v>
      </c>
      <c r="H1359" s="2">
        <f t="shared" si="27"/>
        <v>0.68000000000029104</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6343530.3499999996</v>
      </c>
      <c r="D1360" s="1">
        <f>'RAS-funkcijski'!E66</f>
        <v>3904034.69</v>
      </c>
      <c r="E1360" s="1">
        <v>0</v>
      </c>
      <c r="F1360" s="1">
        <v>0</v>
      </c>
      <c r="G1360" s="2">
        <f t="shared" si="24"/>
        <v>877399.18325999996</v>
      </c>
      <c r="H1360" s="2">
        <f t="shared" si="27"/>
        <v>0.65999999968335032</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6343530.3499999996</v>
      </c>
      <c r="D1363" s="1">
        <f>'RAS-funkcijski'!E69</f>
        <v>3904034.69</v>
      </c>
      <c r="E1363" s="1">
        <v>0</v>
      </c>
      <c r="F1363" s="1">
        <v>0</v>
      </c>
      <c r="G1363" s="2">
        <f t="shared" si="24"/>
        <v>919853.98245000001</v>
      </c>
      <c r="H1363" s="2">
        <f t="shared" si="27"/>
        <v>0.65999999968335032</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6166774.0599999996</v>
      </c>
      <c r="D1368" s="1">
        <f>'RAS-funkcijski'!E74</f>
        <v>9268647.9700000007</v>
      </c>
      <c r="E1368" s="1">
        <v>0</v>
      </c>
      <c r="F1368" s="1">
        <v>0</v>
      </c>
      <c r="G1368" s="2">
        <f t="shared" si="24"/>
        <v>1729284.9000000001</v>
      </c>
      <c r="H1368" s="2">
        <f t="shared" si="27"/>
        <v>8.9999998919665813E-2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35782715.149999999</v>
      </c>
      <c r="D1369" s="1">
        <f>'RAS-funkcijski'!E75</f>
        <v>93520841.599999994</v>
      </c>
      <c r="E1369" s="1">
        <v>0</v>
      </c>
      <c r="F1369" s="1">
        <v>0</v>
      </c>
      <c r="G1369" s="2">
        <f t="shared" si="24"/>
        <v>15820532.282849997</v>
      </c>
      <c r="H1369" s="2">
        <f t="shared" si="27"/>
        <v>0.55000000447034836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4346841.3600000003</v>
      </c>
      <c r="D1370" s="1">
        <f>'RAS-funkcijski'!E76</f>
        <v>7470029.8200000003</v>
      </c>
      <c r="E1370" s="1">
        <v>0</v>
      </c>
      <c r="F1370" s="1">
        <v>0</v>
      </c>
      <c r="G1370" s="2">
        <f t="shared" si="24"/>
        <v>1388656.872</v>
      </c>
      <c r="H1370" s="2">
        <f t="shared" si="27"/>
        <v>0.5400000000372529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28096562.870000001</v>
      </c>
      <c r="D1371" s="1">
        <f>'RAS-funkcijski'!E77</f>
        <v>44077298.119999997</v>
      </c>
      <c r="E1371" s="1">
        <v>0</v>
      </c>
      <c r="F1371" s="1">
        <v>0</v>
      </c>
      <c r="G1371" s="2">
        <f t="shared" si="24"/>
        <v>8486334.6150299981</v>
      </c>
      <c r="H1371" s="2">
        <f t="shared" si="27"/>
        <v>0.2499999962747097</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438837.13</v>
      </c>
      <c r="D1374" s="1">
        <f>'RAS-funkcijski'!E80</f>
        <v>314995.18</v>
      </c>
      <c r="E1374" s="1">
        <v>0</v>
      </c>
      <c r="F1374" s="1">
        <v>0</v>
      </c>
      <c r="G1374" s="2">
        <f t="shared" si="24"/>
        <v>81230.88923999999</v>
      </c>
      <c r="H1374" s="2">
        <f t="shared" si="27"/>
        <v>0.30999999999767169</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2900473.79</v>
      </c>
      <c r="D1375" s="1">
        <f>'RAS-funkcijski'!E81</f>
        <v>41658518.479999997</v>
      </c>
      <c r="E1375" s="1">
        <v>0</v>
      </c>
      <c r="F1375" s="1">
        <v>0</v>
      </c>
      <c r="G1375" s="2">
        <f t="shared" si="24"/>
        <v>6638748.3277499992</v>
      </c>
      <c r="H1375" s="2">
        <f t="shared" si="27"/>
        <v>0.68999999668449163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156630365.99000001</v>
      </c>
      <c r="D1376" s="1">
        <f>'RAS-funkcijski'!E82</f>
        <v>234028536.82999998</v>
      </c>
      <c r="E1376" s="1">
        <v>0</v>
      </c>
      <c r="F1376" s="1">
        <v>0</v>
      </c>
      <c r="G1376" s="2">
        <f t="shared" si="24"/>
        <v>48725620.2927</v>
      </c>
      <c r="H1376" s="2">
        <f t="shared" si="27"/>
        <v>0.18000000715255737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37398091.869999997</v>
      </c>
      <c r="D1378" s="1">
        <f>'RAS-funkcijski'!E84</f>
        <v>42082247.439999998</v>
      </c>
      <c r="E1378" s="1">
        <v>0</v>
      </c>
      <c r="F1378" s="1">
        <v>0</v>
      </c>
      <c r="G1378" s="2">
        <f t="shared" si="24"/>
        <v>9725006.9399999995</v>
      </c>
      <c r="H1378" s="2">
        <f t="shared" si="27"/>
        <v>0.57000000029802322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131732.72</v>
      </c>
      <c r="E1379" s="1">
        <v>0</v>
      </c>
      <c r="F1379" s="1">
        <v>0</v>
      </c>
      <c r="G1379" s="2">
        <f t="shared" si="24"/>
        <v>21340.700639999999</v>
      </c>
      <c r="H1379" s="2">
        <f t="shared" si="27"/>
        <v>0.27999999999883585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22457722.940000001</v>
      </c>
      <c r="D1380" s="1">
        <f>'RAS-funkcijski'!E86</f>
        <v>19825931.329999998</v>
      </c>
      <c r="E1380" s="1">
        <v>0</v>
      </c>
      <c r="F1380" s="1">
        <v>0</v>
      </c>
      <c r="G1380" s="2">
        <f t="shared" si="24"/>
        <v>5092986.0192</v>
      </c>
      <c r="H1380" s="2">
        <f t="shared" si="27"/>
        <v>0.38999999687075615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96774551.180000007</v>
      </c>
      <c r="D1382" s="1">
        <f>'RAS-funkcijski'!E88</f>
        <v>171988625.34</v>
      </c>
      <c r="E1382" s="1">
        <v>0</v>
      </c>
      <c r="F1382" s="1">
        <v>0</v>
      </c>
      <c r="G1382" s="2">
        <f t="shared" si="24"/>
        <v>37023151.356240004</v>
      </c>
      <c r="H1382" s="2">
        <f t="shared" si="27"/>
        <v>0.52000001072883606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270744269.97000003</v>
      </c>
      <c r="D1383" s="1">
        <f>'RAS-funkcijski'!E89</f>
        <v>303379428.81</v>
      </c>
      <c r="E1383" s="1">
        <v>0</v>
      </c>
      <c r="F1383" s="1">
        <v>0</v>
      </c>
      <c r="G1383" s="2">
        <f t="shared" si="24"/>
        <v>74587765.845150009</v>
      </c>
      <c r="H1383" s="2">
        <f t="shared" si="27"/>
        <v>0.21999996900558472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132984535.64000002</v>
      </c>
      <c r="D1388" s="1">
        <f>'RAS-funkcijski'!E94</f>
        <v>149550801.27000001</v>
      </c>
      <c r="E1388" s="1">
        <v>0</v>
      </c>
      <c r="F1388" s="1">
        <v>0</v>
      </c>
      <c r="G1388" s="2">
        <f t="shared" si="24"/>
        <v>38887752.4362</v>
      </c>
      <c r="H1388" s="2">
        <f t="shared" si="27"/>
        <v>0.62999999523162842</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63114263.310000002</v>
      </c>
      <c r="D1389" s="1">
        <f>'RAS-funkcijski'!E95</f>
        <v>73927383.349999994</v>
      </c>
      <c r="E1389" s="1">
        <v>0</v>
      </c>
      <c r="F1389" s="1">
        <v>0</v>
      </c>
      <c r="G1389" s="2">
        <f t="shared" si="24"/>
        <v>19198181.730909999</v>
      </c>
      <c r="H1389" s="2">
        <f t="shared" si="27"/>
        <v>0.65999999642372131</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62585148.960000001</v>
      </c>
      <c r="D1390" s="1">
        <f>'RAS-funkcijski'!E96</f>
        <v>65988979.899999999</v>
      </c>
      <c r="E1390" s="1">
        <v>0</v>
      </c>
      <c r="F1390" s="1">
        <v>0</v>
      </c>
      <c r="G1390" s="2">
        <f t="shared" si="24"/>
        <v>17899806.00592</v>
      </c>
      <c r="H1390" s="2">
        <f t="shared" si="27"/>
        <v>0.14000000059604645</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7285123.3700000001</v>
      </c>
      <c r="D1391" s="1">
        <f>'RAS-funkcijski'!E97</f>
        <v>9634438.0199999996</v>
      </c>
      <c r="E1391" s="1">
        <v>0</v>
      </c>
      <c r="F1391" s="1">
        <v>0</v>
      </c>
      <c r="G1391" s="2">
        <f t="shared" si="24"/>
        <v>2469521.9451299999</v>
      </c>
      <c r="H1391" s="2">
        <f t="shared" si="27"/>
        <v>0.38999999966472387</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99890666.5</v>
      </c>
      <c r="D1393" s="1">
        <f>'RAS-funkcijski'!E99</f>
        <v>117295503.79000001</v>
      </c>
      <c r="E1393" s="1">
        <v>0</v>
      </c>
      <c r="F1393" s="1">
        <v>0</v>
      </c>
      <c r="G1393" s="2">
        <f t="shared" si="24"/>
        <v>31775759.037600003</v>
      </c>
      <c r="H1393" s="2">
        <f t="shared" si="27"/>
        <v>0.70999999344348907</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44308219.979999997</v>
      </c>
      <c r="D1394" s="1">
        <f>'RAS-funkcijski'!E100</f>
        <v>49532041.350000001</v>
      </c>
      <c r="E1394" s="1">
        <v>0</v>
      </c>
      <c r="F1394" s="1">
        <v>0</v>
      </c>
      <c r="G1394" s="2">
        <f t="shared" si="24"/>
        <v>13763741.05728</v>
      </c>
      <c r="H1394" s="2">
        <f t="shared" si="27"/>
        <v>0.37000000476837158</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55553120.229999997</v>
      </c>
      <c r="D1395" s="1">
        <f>'RAS-funkcijski'!E101</f>
        <v>67733824.859999999</v>
      </c>
      <c r="E1395" s="1">
        <v>0</v>
      </c>
      <c r="F1395" s="1">
        <v>0</v>
      </c>
      <c r="G1395" s="2">
        <f t="shared" si="24"/>
        <v>18529014.685150001</v>
      </c>
      <c r="H1395" s="2">
        <f t="shared" si="27"/>
        <v>0.36999999731779099</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29326.29</v>
      </c>
      <c r="D1396" s="1">
        <f>'RAS-funkcijski'!E102</f>
        <v>29637.58</v>
      </c>
      <c r="E1396" s="1">
        <v>0</v>
      </c>
      <c r="F1396" s="1">
        <v>0</v>
      </c>
      <c r="G1396" s="2">
        <f t="shared" si="24"/>
        <v>8682.9421000000002</v>
      </c>
      <c r="H1396" s="2">
        <f t="shared" si="27"/>
        <v>0.70999999999912689</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28429441.02</v>
      </c>
      <c r="D1398" s="1">
        <f>'RAS-funkcijski'!E104</f>
        <v>25780443.43</v>
      </c>
      <c r="E1398" s="1">
        <v>0</v>
      </c>
      <c r="F1398" s="1">
        <v>0</v>
      </c>
      <c r="G1398" s="2">
        <f t="shared" si="24"/>
        <v>7999032.7880000006</v>
      </c>
      <c r="H1398" s="2">
        <f t="shared" si="27"/>
        <v>0.44999999925494194</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160709.16</v>
      </c>
      <c r="D1399" s="1">
        <f>'RAS-funkcijski'!E105</f>
        <v>601328.4</v>
      </c>
      <c r="E1399" s="1">
        <v>0</v>
      </c>
      <c r="F1399" s="1">
        <v>0</v>
      </c>
      <c r="G1399" s="2">
        <f t="shared" si="24"/>
        <v>137699.96196000002</v>
      </c>
      <c r="H1399" s="2">
        <f t="shared" si="27"/>
        <v>0.56000000002677552</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9278917.6500000004</v>
      </c>
      <c r="D1400" s="1">
        <f>'RAS-funkcijski'!E106</f>
        <v>10151351.92</v>
      </c>
      <c r="E1400" s="1">
        <v>0</v>
      </c>
      <c r="F1400" s="1">
        <v>0</v>
      </c>
      <c r="G1400" s="2">
        <f t="shared" si="24"/>
        <v>3017325.3919799998</v>
      </c>
      <c r="H1400" s="2">
        <f t="shared" si="27"/>
        <v>0.42999999970197678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151974562.97</v>
      </c>
      <c r="D1401" s="1">
        <f>'RAS-funkcijski'!E107</f>
        <v>186190211.68000001</v>
      </c>
      <c r="E1401" s="1">
        <v>0</v>
      </c>
      <c r="F1401" s="1">
        <v>0</v>
      </c>
      <c r="G1401" s="2">
        <f t="shared" si="24"/>
        <v>54008563.591990001</v>
      </c>
      <c r="H1401" s="2">
        <f t="shared" si="27"/>
        <v>0.34999999403953552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52601391.759999998</v>
      </c>
      <c r="D1402" s="1">
        <f>'RAS-funkcijski'!E108</f>
        <v>56842827.5</v>
      </c>
      <c r="E1402" s="1">
        <v>0</v>
      </c>
      <c r="F1402" s="1">
        <v>0</v>
      </c>
      <c r="G1402" s="2">
        <f t="shared" si="24"/>
        <v>17293852.86304</v>
      </c>
      <c r="H1402" s="2">
        <f t="shared" si="27"/>
        <v>0.74000000208616257</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95639105.269999996</v>
      </c>
      <c r="D1403" s="1">
        <f>'RAS-funkcijski'!E109</f>
        <v>126977614.37</v>
      </c>
      <c r="E1403" s="1">
        <v>0</v>
      </c>
      <c r="F1403" s="1">
        <v>0</v>
      </c>
      <c r="G1403" s="2">
        <f t="shared" si="24"/>
        <v>36707405.071050003</v>
      </c>
      <c r="H1403" s="2">
        <f t="shared" si="27"/>
        <v>0.64000000059604645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1090377.3999999999</v>
      </c>
      <c r="D1405" s="1">
        <f>'RAS-funkcijski'!E111</f>
        <v>1116209.68</v>
      </c>
      <c r="E1405" s="1">
        <v>0</v>
      </c>
      <c r="F1405" s="1">
        <v>0</v>
      </c>
      <c r="G1405" s="2">
        <f t="shared" si="24"/>
        <v>355539.25331999996</v>
      </c>
      <c r="H1405" s="2">
        <f t="shared" si="27"/>
        <v>0.71999999997206032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2643688.54</v>
      </c>
      <c r="D1407" s="1">
        <f>'RAS-funkcijski'!E113</f>
        <v>1253560.1299999999</v>
      </c>
      <c r="E1407" s="1">
        <v>0</v>
      </c>
      <c r="F1407" s="1">
        <v>0</v>
      </c>
      <c r="G1407" s="2">
        <f t="shared" si="24"/>
        <v>561438.15919999999</v>
      </c>
      <c r="H1407" s="2">
        <f t="shared" si="27"/>
        <v>0.58999999985098839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573347488.22000003</v>
      </c>
      <c r="D1408" s="1">
        <f>'RAS-funkcijski'!E114</f>
        <v>656089143.04999995</v>
      </c>
      <c r="E1408" s="1">
        <v>0</v>
      </c>
      <c r="F1408" s="1">
        <v>0</v>
      </c>
      <c r="G1408" s="2">
        <f t="shared" si="24"/>
        <v>207407835.17519999</v>
      </c>
      <c r="H1408" s="2">
        <f t="shared" si="27"/>
        <v>0.26999998092651367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380198953.47000003</v>
      </c>
      <c r="D1409" s="1">
        <f>'RAS-funkcijski'!E115</f>
        <v>438480851.16999996</v>
      </c>
      <c r="E1409" s="1">
        <v>0</v>
      </c>
      <c r="F1409" s="1">
        <v>0</v>
      </c>
      <c r="G1409" s="2">
        <f t="shared" si="24"/>
        <v>139544832.79491001</v>
      </c>
      <c r="H1409" s="2">
        <f t="shared" si="27"/>
        <v>0.63999998569488525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143451108.71000001</v>
      </c>
      <c r="D1410" s="1">
        <f>'RAS-funkcijski'!E116</f>
        <v>181011644.16999999</v>
      </c>
      <c r="E1410" s="1">
        <v>0</v>
      </c>
      <c r="F1410" s="1">
        <v>0</v>
      </c>
      <c r="G1410" s="2">
        <f t="shared" si="24"/>
        <v>56613132.469599999</v>
      </c>
      <c r="H1410" s="2">
        <f t="shared" si="27"/>
        <v>0.45999997854232788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236747844.75999999</v>
      </c>
      <c r="D1411" s="1">
        <f>'RAS-funkcijski'!E117</f>
        <v>257469207</v>
      </c>
      <c r="E1411" s="1">
        <v>0</v>
      </c>
      <c r="F1411" s="1">
        <v>0</v>
      </c>
      <c r="G1411" s="2">
        <f t="shared" si="24"/>
        <v>84940547.23988001</v>
      </c>
      <c r="H1411" s="2">
        <f t="shared" si="27"/>
        <v>0.24000000953674316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124414502.27</v>
      </c>
      <c r="D1412" s="1">
        <f>'RAS-funkcijski'!E118</f>
        <v>146680950.06</v>
      </c>
      <c r="E1412" s="1">
        <v>0</v>
      </c>
      <c r="F1412" s="1">
        <v>0</v>
      </c>
      <c r="G1412" s="2">
        <f t="shared" si="24"/>
        <v>47626509.87246</v>
      </c>
      <c r="H1412" s="2">
        <f t="shared" si="27"/>
        <v>0.32999999821186066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124414502.27</v>
      </c>
      <c r="D1414" s="1">
        <f>'RAS-funkcijski'!E120</f>
        <v>146680950.06</v>
      </c>
      <c r="E1414" s="1">
        <v>0</v>
      </c>
      <c r="F1414" s="1">
        <v>0</v>
      </c>
      <c r="G1414" s="2">
        <f t="shared" si="24"/>
        <v>48462062.677239999</v>
      </c>
      <c r="H1414" s="2">
        <f t="shared" si="27"/>
        <v>0.32999999821186066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3398693.22</v>
      </c>
      <c r="D1419" s="1">
        <f>'RAS-funkcijski'!E125</f>
        <v>933031.61</v>
      </c>
      <c r="E1419" s="1">
        <v>0</v>
      </c>
      <c r="F1419" s="1">
        <v>0</v>
      </c>
      <c r="G1419" s="2">
        <f t="shared" si="24"/>
        <v>637035.52924000006</v>
      </c>
      <c r="H1419" s="2">
        <f t="shared" si="27"/>
        <v>0.61000000021886081</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25871961.079999998</v>
      </c>
      <c r="D1420" s="1">
        <f>'RAS-funkcijski'!E126</f>
        <v>31319601.440000001</v>
      </c>
      <c r="E1420" s="1">
        <v>0</v>
      </c>
      <c r="F1420" s="1">
        <v>0</v>
      </c>
      <c r="G1420" s="2">
        <f t="shared" si="24"/>
        <v>10798362.00312</v>
      </c>
      <c r="H1420" s="2">
        <f t="shared" si="27"/>
        <v>0.51999999955296516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80206.84</v>
      </c>
      <c r="D1421" s="1">
        <f>'RAS-funkcijski'!E127</f>
        <v>126343.95</v>
      </c>
      <c r="E1421" s="1">
        <v>0</v>
      </c>
      <c r="F1421" s="1">
        <v>0</v>
      </c>
      <c r="G1421" s="2">
        <f t="shared" si="24"/>
        <v>40946.053019999999</v>
      </c>
      <c r="H1421" s="2">
        <f t="shared" si="27"/>
        <v>0.21000000000640284</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39383171.340000004</v>
      </c>
      <c r="D1422" s="1">
        <f>'RAS-funkcijski'!E128</f>
        <v>38548364.82</v>
      </c>
      <c r="E1422" s="1">
        <v>0</v>
      </c>
      <c r="F1422" s="1">
        <v>0</v>
      </c>
      <c r="G1422" s="2">
        <f t="shared" si="24"/>
        <v>14443507.721520001</v>
      </c>
      <c r="H1422" s="2">
        <f t="shared" si="27"/>
        <v>0.52000000327825546</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146173768.34999999</v>
      </c>
      <c r="D1423" s="1">
        <f>'RAS-funkcijski'!E129</f>
        <v>130360019.66</v>
      </c>
      <c r="E1423" s="1">
        <v>0</v>
      </c>
      <c r="F1423" s="1">
        <v>0</v>
      </c>
      <c r="G1423" s="2">
        <f t="shared" si="24"/>
        <v>50861725.958749995</v>
      </c>
      <c r="H1423" s="2">
        <f t="shared" si="27"/>
        <v>0.68999999761581421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5579810.3600000003</v>
      </c>
      <c r="D1424" s="1">
        <f>'RAS-funkcijski'!E130</f>
        <v>5157991.88</v>
      </c>
      <c r="E1424" s="1">
        <v>0</v>
      </c>
      <c r="F1424" s="1">
        <v>0</v>
      </c>
      <c r="G1424" s="2">
        <f t="shared" si="24"/>
        <v>2002870.0591199999</v>
      </c>
      <c r="H1424" s="2">
        <f t="shared" si="27"/>
        <v>0.48000000044703484</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5579810.3600000003</v>
      </c>
      <c r="D1426" s="1">
        <f>'RAS-funkcijski'!E132</f>
        <v>5157991.88</v>
      </c>
      <c r="E1426" s="1">
        <v>0</v>
      </c>
      <c r="F1426" s="1">
        <v>0</v>
      </c>
      <c r="G1426" s="2">
        <f t="shared" si="24"/>
        <v>2034661.6473599998</v>
      </c>
      <c r="H1426" s="2">
        <f t="shared" si="27"/>
        <v>0.48000000044703484</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35074098.350000001</v>
      </c>
      <c r="D1427" s="1">
        <f>'RAS-funkcijski'!E133</f>
        <v>49146168.18</v>
      </c>
      <c r="E1427" s="1">
        <v>0</v>
      </c>
      <c r="F1427" s="1">
        <v>0</v>
      </c>
      <c r="G1427" s="2">
        <f t="shared" si="24"/>
        <v>17204270.07759</v>
      </c>
      <c r="H1427" s="2">
        <f t="shared" si="27"/>
        <v>0.5300000011920929</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80406873.420000002</v>
      </c>
      <c r="D1429" s="1">
        <f>'RAS-funkcijski'!E135</f>
        <v>57258645.310000002</v>
      </c>
      <c r="E1429" s="1">
        <v>0</v>
      </c>
      <c r="F1429" s="1">
        <v>0</v>
      </c>
      <c r="G1429" s="2">
        <f t="shared" si="24"/>
        <v>25535065.489240002</v>
      </c>
      <c r="H1429" s="2">
        <f t="shared" si="27"/>
        <v>0.73000000417232513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6118943.6100000003</v>
      </c>
      <c r="D1432" s="1">
        <f>'RAS-funkcijski'!E138</f>
        <v>5951314.4699999997</v>
      </c>
      <c r="E1432" s="1">
        <v>0</v>
      </c>
      <c r="F1432" s="1">
        <v>0</v>
      </c>
      <c r="G1432" s="2">
        <f t="shared" si="24"/>
        <v>2414890.7217000001</v>
      </c>
      <c r="H1432" s="2">
        <f t="shared" si="27"/>
        <v>0.85999999940395355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18994042.609999999</v>
      </c>
      <c r="D1434" s="1">
        <f>'RAS-funkcijski'!E140</f>
        <v>12845899.82</v>
      </c>
      <c r="E1434" s="1">
        <v>0</v>
      </c>
      <c r="F1434" s="1">
        <v>0</v>
      </c>
      <c r="G1434" s="2">
        <f t="shared" si="24"/>
        <v>6077274.5460000001</v>
      </c>
      <c r="H1434" s="2">
        <f t="shared" si="27"/>
        <v>0.57000000029802322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1637518871.1599998</v>
      </c>
      <c r="D1435" s="13">
        <f>'RAS-funkcijski'!E141</f>
        <v>1966482109.78</v>
      </c>
      <c r="E1435" s="13">
        <v>0</v>
      </c>
      <c r="F1435" s="13">
        <v>0</v>
      </c>
      <c r="G1435" s="14">
        <f t="shared" si="24"/>
        <v>763156183.42864001</v>
      </c>
      <c r="H1435" s="14">
        <f t="shared" si="27"/>
        <v>0.37999987602233887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114327399.95</v>
      </c>
      <c r="D1436" s="6">
        <f>'P-VRIO'!E5</f>
        <v>37642187.479999997</v>
      </c>
      <c r="E1436" s="6">
        <v>0</v>
      </c>
      <c r="F1436" s="6">
        <v>0</v>
      </c>
      <c r="G1436" s="7">
        <f t="shared" si="24"/>
        <v>189611.77491000001</v>
      </c>
      <c r="H1436" s="7">
        <f t="shared" si="27"/>
        <v>0.5299999937415123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3966691.3400000003</v>
      </c>
      <c r="D1437" s="1">
        <f>'P-VRIO'!E6</f>
        <v>4071769.75</v>
      </c>
      <c r="E1437" s="1">
        <v>0</v>
      </c>
      <c r="F1437" s="1">
        <v>0</v>
      </c>
      <c r="G1437" s="2">
        <f t="shared" si="24"/>
        <v>24220.46168</v>
      </c>
      <c r="H1437" s="2">
        <f t="shared" si="27"/>
        <v>0.59000000031664968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3885032.0100000002</v>
      </c>
      <c r="D1438" s="1">
        <f>'P-VRIO'!E7</f>
        <v>48755.409999999996</v>
      </c>
      <c r="E1438" s="1">
        <v>0</v>
      </c>
      <c r="F1438" s="1">
        <v>0</v>
      </c>
      <c r="G1438" s="2">
        <f t="shared" si="24"/>
        <v>11947.628490000001</v>
      </c>
      <c r="H1438" s="2">
        <f t="shared" si="27"/>
        <v>0.42000000023836037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45872.17</v>
      </c>
      <c r="D1439" s="1">
        <f>'P-VRIO'!E8</f>
        <v>29676.61</v>
      </c>
      <c r="E1439" s="1">
        <v>0</v>
      </c>
      <c r="F1439" s="1">
        <v>0</v>
      </c>
      <c r="G1439" s="2">
        <f t="shared" si="24"/>
        <v>420.90156000000002</v>
      </c>
      <c r="H1439" s="2">
        <f t="shared" si="27"/>
        <v>0.55999999999767169</v>
      </c>
      <c r="I1439" s="10">
        <f t="shared" ref="I1439:I1444" si="28">G1439*H1439</f>
        <v>235.70487359902003</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3789227.18</v>
      </c>
      <c r="D1440" s="1">
        <f>'P-VRIO'!E9</f>
        <v>11066.89</v>
      </c>
      <c r="E1440" s="1">
        <v>0</v>
      </c>
      <c r="F1440" s="1">
        <v>0</v>
      </c>
      <c r="G1440" s="2">
        <f t="shared" si="24"/>
        <v>19056.804800000002</v>
      </c>
      <c r="H1440" s="2">
        <f t="shared" si="27"/>
        <v>0.29000000016822014</v>
      </c>
      <c r="I1440" s="10">
        <f t="shared" si="28"/>
        <v>5526.4733952057386</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1674.74</v>
      </c>
      <c r="E1443" s="1">
        <v>0</v>
      </c>
      <c r="F1443" s="1">
        <v>0</v>
      </c>
      <c r="G1443" s="2">
        <f t="shared" si="24"/>
        <v>26.795840000000002</v>
      </c>
      <c r="H1443" s="2">
        <f t="shared" si="27"/>
        <v>0.25999999999999091</v>
      </c>
      <c r="I1443" s="10">
        <f t="shared" si="28"/>
        <v>6.9669183999997566</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49932.66</v>
      </c>
      <c r="D1444" s="1">
        <f>'P-VRIO'!E13</f>
        <v>6337.17</v>
      </c>
      <c r="E1444" s="1">
        <v>0</v>
      </c>
      <c r="F1444" s="1">
        <v>0</v>
      </c>
      <c r="G1444" s="2">
        <f t="shared" si="24"/>
        <v>563.46299999999997</v>
      </c>
      <c r="H1444" s="2">
        <f t="shared" si="27"/>
        <v>0.5099999999965803</v>
      </c>
      <c r="I1444" s="10">
        <f t="shared" si="28"/>
        <v>287.36612999807312</v>
      </c>
      <c r="J1444" s="2">
        <f>IF(AND(Skriveni!C1444&lt;&gt;0,Skriveni!D1444&lt;&gt;0),1,0)</f>
        <v>1</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81659.33</v>
      </c>
      <c r="D1445" s="1">
        <f>'P-VRIO'!E14</f>
        <v>4023014.34</v>
      </c>
      <c r="E1445" s="1">
        <v>0</v>
      </c>
      <c r="F1445" s="1">
        <v>0</v>
      </c>
      <c r="G1445" s="2">
        <f t="shared" si="24"/>
        <v>81276.880099999995</v>
      </c>
      <c r="H1445" s="2">
        <f t="shared" si="27"/>
        <v>0.66999999985273462</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13796.87</v>
      </c>
      <c r="D1446" s="1">
        <f>'P-VRIO'!E15</f>
        <v>0</v>
      </c>
      <c r="E1446" s="1">
        <v>0</v>
      </c>
      <c r="F1446" s="1">
        <v>0</v>
      </c>
      <c r="G1446" s="2">
        <f t="shared" si="24"/>
        <v>151.76557</v>
      </c>
      <c r="H1446" s="2">
        <f t="shared" si="27"/>
        <v>0.12999999999919964</v>
      </c>
      <c r="I1446" s="10">
        <f t="shared" ref="I1446:I1452" si="29">G1446*H1446</f>
        <v>19.729524099878532</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40669.42</v>
      </c>
      <c r="D1449" s="1">
        <f>'P-VRIO'!E18</f>
        <v>0</v>
      </c>
      <c r="E1449" s="1">
        <v>0</v>
      </c>
      <c r="F1449" s="1">
        <v>0</v>
      </c>
      <c r="G1449" s="2">
        <f t="shared" si="24"/>
        <v>569.37188000000003</v>
      </c>
      <c r="H1449" s="2">
        <f t="shared" si="27"/>
        <v>0.41999999999825377</v>
      </c>
      <c r="I1449" s="10">
        <f t="shared" si="29"/>
        <v>239.13618959900575</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27193.040000000001</v>
      </c>
      <c r="D1450" s="1">
        <f>'P-VRIO'!E19</f>
        <v>4019250.67</v>
      </c>
      <c r="E1450" s="1">
        <v>0</v>
      </c>
      <c r="F1450" s="1">
        <v>0</v>
      </c>
      <c r="G1450" s="2">
        <f t="shared" si="24"/>
        <v>120985.4157</v>
      </c>
      <c r="H1450" s="2">
        <f t="shared" si="27"/>
        <v>0.37000000007537892</v>
      </c>
      <c r="I1450" s="10">
        <f t="shared" si="29"/>
        <v>44764.603818119751</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3763.67</v>
      </c>
      <c r="E1451" s="1">
        <v>0</v>
      </c>
      <c r="F1451" s="1">
        <v>0</v>
      </c>
      <c r="G1451" s="2">
        <f t="shared" si="24"/>
        <v>120.43744000000001</v>
      </c>
      <c r="H1451" s="2">
        <f t="shared" si="27"/>
        <v>0.32999999999992724</v>
      </c>
      <c r="I1451" s="10">
        <f t="shared" si="29"/>
        <v>39.74435519999124</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110360708.61</v>
      </c>
      <c r="D1453" s="1">
        <f>'P-VRIO'!E22</f>
        <v>33570417.729999997</v>
      </c>
      <c r="E1453" s="1">
        <v>0</v>
      </c>
      <c r="F1453" s="1">
        <v>0</v>
      </c>
      <c r="G1453" s="2">
        <f t="shared" si="24"/>
        <v>3195027.7932599997</v>
      </c>
      <c r="H1453" s="2">
        <f t="shared" si="27"/>
        <v>0.66000000387430191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110339673.13</v>
      </c>
      <c r="D1454" s="1">
        <f>'P-VRIO'!E23</f>
        <v>3336925.5300000003</v>
      </c>
      <c r="E1454" s="1">
        <v>0</v>
      </c>
      <c r="F1454" s="1">
        <v>0</v>
      </c>
      <c r="G1454" s="2">
        <f t="shared" si="24"/>
        <v>2223256.9596099998</v>
      </c>
      <c r="H1454" s="2">
        <f t="shared" si="27"/>
        <v>0.5999999949708581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10994088.960000001</v>
      </c>
      <c r="D1455" s="1">
        <f>'P-VRIO'!E24</f>
        <v>12513.73</v>
      </c>
      <c r="E1455" s="1">
        <v>0</v>
      </c>
      <c r="F1455" s="1">
        <v>0</v>
      </c>
      <c r="G1455" s="2">
        <f t="shared" si="24"/>
        <v>220382.32840000003</v>
      </c>
      <c r="H1455" s="2">
        <f t="shared" si="27"/>
        <v>0.30999999910636689</v>
      </c>
      <c r="I1455" s="10">
        <f t="shared" ref="I1455:I1460" si="30">G1455*H1455</f>
        <v>68318.521607059069</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98908210.950000003</v>
      </c>
      <c r="D1456" s="1">
        <f>'P-VRIO'!E25</f>
        <v>3253430.99</v>
      </c>
      <c r="E1456" s="1">
        <v>0</v>
      </c>
      <c r="F1456" s="1">
        <v>0</v>
      </c>
      <c r="G1456" s="2">
        <f t="shared" si="24"/>
        <v>2213716.5315300003</v>
      </c>
      <c r="H1456" s="2">
        <f t="shared" si="27"/>
        <v>5.9999996796250343E-2</v>
      </c>
      <c r="I1456" s="10">
        <f t="shared" si="30"/>
        <v>132822.98479960643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138952.01</v>
      </c>
      <c r="D1458" s="1">
        <f>'P-VRIO'!E27</f>
        <v>28488.87</v>
      </c>
      <c r="E1458" s="1">
        <v>0</v>
      </c>
      <c r="F1458" s="1">
        <v>0</v>
      </c>
      <c r="G1458" s="2">
        <f t="shared" si="24"/>
        <v>4506.3842500000001</v>
      </c>
      <c r="H1458" s="2">
        <f t="shared" si="27"/>
        <v>0.14000000001033186</v>
      </c>
      <c r="I1458" s="10">
        <f t="shared" si="30"/>
        <v>630.89379504655938</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298281.21000000002</v>
      </c>
      <c r="D1459" s="1">
        <f>'P-VRIO'!E28</f>
        <v>829.13</v>
      </c>
      <c r="E1459" s="1">
        <v>0</v>
      </c>
      <c r="F1459" s="1">
        <v>0</v>
      </c>
      <c r="G1459" s="2">
        <f t="shared" si="24"/>
        <v>7198.5472800000007</v>
      </c>
      <c r="H1459" s="2">
        <f t="shared" si="27"/>
        <v>0.34000000002095021</v>
      </c>
      <c r="I1459" s="10">
        <f t="shared" si="30"/>
        <v>2447.5060753508114</v>
      </c>
      <c r="J1459" s="2">
        <f>IF(AND(Skriveni!C1459&lt;&gt;0,Skriveni!D1459&lt;&gt;0),1,0)</f>
        <v>1</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140</v>
      </c>
      <c r="D1460" s="1">
        <f>'P-VRIO'!E29</f>
        <v>41662.81</v>
      </c>
      <c r="E1460" s="1">
        <v>0</v>
      </c>
      <c r="F1460" s="1">
        <v>0</v>
      </c>
      <c r="G1460" s="2">
        <f t="shared" si="24"/>
        <v>2086.6405</v>
      </c>
      <c r="H1460" s="2">
        <f t="shared" si="27"/>
        <v>0.19000000000232831</v>
      </c>
      <c r="I1460" s="10">
        <f t="shared" si="30"/>
        <v>396.46169500485831</v>
      </c>
      <c r="J1460" s="2">
        <f>IF(AND(Skriveni!C1460&lt;&gt;0,Skriveni!D1460&lt;&gt;0),1,0)</f>
        <v>1</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21035.48</v>
      </c>
      <c r="D1461" s="1">
        <f>'P-VRIO'!E30</f>
        <v>30233492.199999999</v>
      </c>
      <c r="E1461" s="1">
        <v>0</v>
      </c>
      <c r="F1461" s="1">
        <v>0</v>
      </c>
      <c r="G1461" s="2">
        <f t="shared" si="24"/>
        <v>1572688.5168799998</v>
      </c>
      <c r="H1461" s="2">
        <f t="shared" si="27"/>
        <v>0.67999999925450538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21035.48</v>
      </c>
      <c r="D1467" s="1">
        <f>'P-VRIO'!E36</f>
        <v>30233492.199999999</v>
      </c>
      <c r="E1467" s="1">
        <v>0</v>
      </c>
      <c r="F1467" s="1">
        <v>0</v>
      </c>
      <c r="G1467" s="2">
        <f t="shared" si="24"/>
        <v>1935616.63616</v>
      </c>
      <c r="H1467" s="2">
        <f t="shared" si="27"/>
        <v>0.67999999925450538</v>
      </c>
      <c r="I1467" s="10">
        <f t="shared" si="31"/>
        <v>1316219.3111458083</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1358.18</v>
      </c>
      <c r="D1469" s="1">
        <f>'P-VRIO'!E38</f>
        <v>15654.67</v>
      </c>
      <c r="E1469" s="1">
        <v>0</v>
      </c>
      <c r="F1469" s="1">
        <v>0</v>
      </c>
      <c r="G1469" s="2">
        <f t="shared" si="24"/>
        <v>1110.69568</v>
      </c>
      <c r="H1469" s="2">
        <f t="shared" si="27"/>
        <v>0.50999999999999091</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1358.18</v>
      </c>
      <c r="D1470" s="1">
        <f>'P-VRIO'!E39</f>
        <v>0</v>
      </c>
      <c r="E1470" s="1">
        <v>0</v>
      </c>
      <c r="F1470" s="1">
        <v>0</v>
      </c>
      <c r="G1470" s="2">
        <f t="shared" si="24"/>
        <v>47.536300000000004</v>
      </c>
      <c r="H1470" s="2">
        <f t="shared" si="27"/>
        <v>0.18000000000006366</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1358.18</v>
      </c>
      <c r="D1471" s="1">
        <f>'P-VRIO'!E40</f>
        <v>0</v>
      </c>
      <c r="E1471" s="1">
        <v>0</v>
      </c>
      <c r="F1471" s="1">
        <v>0</v>
      </c>
      <c r="G1471" s="2">
        <f t="shared" si="24"/>
        <v>48.894480000000001</v>
      </c>
      <c r="H1471" s="2">
        <f t="shared" si="27"/>
        <v>0.18000000000006366</v>
      </c>
      <c r="I1471" s="10">
        <f t="shared" ref="I1471:I1474" si="32">G1471*H1471</f>
        <v>8.8010064000031125</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15654.67</v>
      </c>
      <c r="E1475" s="1">
        <v>0</v>
      </c>
      <c r="F1475" s="1">
        <v>0</v>
      </c>
      <c r="G1475" s="2">
        <f t="shared" si="24"/>
        <v>1252.3736000000001</v>
      </c>
      <c r="H1475" s="2">
        <f t="shared" si="27"/>
        <v>0.32999999999992724</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11696.84</v>
      </c>
      <c r="E1476" s="1">
        <v>0</v>
      </c>
      <c r="F1476" s="1">
        <v>0</v>
      </c>
      <c r="G1476" s="2">
        <f t="shared" si="24"/>
        <v>959.14088000000004</v>
      </c>
      <c r="H1476" s="2">
        <f t="shared" si="27"/>
        <v>0.15999999999985448</v>
      </c>
      <c r="I1476" s="10">
        <f t="shared" ref="I1476:I1479" si="33">G1476*H1476</f>
        <v>153.46254079986042</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3957.83</v>
      </c>
      <c r="E1477" s="1">
        <v>0</v>
      </c>
      <c r="F1477" s="1">
        <v>0</v>
      </c>
      <c r="G1477" s="2">
        <f t="shared" si="24"/>
        <v>332.45771999999999</v>
      </c>
      <c r="H1477" s="2">
        <f t="shared" si="27"/>
        <v>0.17000000000007276</v>
      </c>
      <c r="I1477" s="10">
        <f t="shared" si="33"/>
        <v>56.517812400024191</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591005323.03999996</v>
      </c>
      <c r="D1480" s="6"/>
      <c r="E1480" s="6">
        <v>0</v>
      </c>
      <c r="F1480" s="6">
        <v>0</v>
      </c>
      <c r="G1480" s="7">
        <f t="shared" ref="G1480:G1580" si="34">B1480/1000*C1480</f>
        <v>591005.32303999993</v>
      </c>
      <c r="H1480" s="7">
        <f t="shared" ref="H1480:H1580" si="35">ABS(C1480-ROUND(C1480,0))</f>
        <v>3.9999961853027344E-2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2279451988.0299997</v>
      </c>
      <c r="D1481" s="1">
        <v>0</v>
      </c>
      <c r="E1481" s="1">
        <v>0</v>
      </c>
      <c r="F1481" s="1">
        <v>0</v>
      </c>
      <c r="G1481" s="2">
        <f t="shared" si="34"/>
        <v>4558903.9760599993</v>
      </c>
      <c r="H1481" s="2">
        <f t="shared" si="35"/>
        <v>2.9999732971191406E-2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180662241.25</v>
      </c>
      <c r="D1482" s="1">
        <v>0</v>
      </c>
      <c r="E1482" s="1">
        <v>0</v>
      </c>
      <c r="F1482" s="1">
        <v>0</v>
      </c>
      <c r="G1482" s="2">
        <f t="shared" si="34"/>
        <v>541986.72375</v>
      </c>
      <c r="H1482" s="2">
        <f t="shared" si="35"/>
        <v>0.25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1835631212.0999999</v>
      </c>
      <c r="D1483" s="1">
        <v>0</v>
      </c>
      <c r="E1483" s="1">
        <v>0</v>
      </c>
      <c r="F1483" s="1">
        <v>0</v>
      </c>
      <c r="G1483" s="2">
        <f t="shared" si="34"/>
        <v>7342524.8483999996</v>
      </c>
      <c r="H1483" s="2">
        <f t="shared" si="35"/>
        <v>9.9999904632568359E-2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821285250.75</v>
      </c>
      <c r="D1484" s="1">
        <v>0</v>
      </c>
      <c r="E1484" s="1">
        <v>0</v>
      </c>
      <c r="F1484" s="1">
        <v>0</v>
      </c>
      <c r="G1484" s="2">
        <f t="shared" si="34"/>
        <v>4106426.2537500001</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532192985.92000002</v>
      </c>
      <c r="D1485" s="1">
        <v>0</v>
      </c>
      <c r="E1485" s="1">
        <v>0</v>
      </c>
      <c r="F1485" s="1">
        <v>0</v>
      </c>
      <c r="G1485" s="2">
        <f t="shared" si="34"/>
        <v>3193157.9155200003</v>
      </c>
      <c r="H1485" s="2">
        <f t="shared" si="35"/>
        <v>7.9999983310699463E-2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9028510.4499999993</v>
      </c>
      <c r="D1486" s="1">
        <v>0</v>
      </c>
      <c r="E1486" s="1">
        <v>0</v>
      </c>
      <c r="F1486" s="1">
        <v>0</v>
      </c>
      <c r="G1486" s="2">
        <f t="shared" si="34"/>
        <v>63199.573149999997</v>
      </c>
      <c r="H1486" s="2">
        <f t="shared" si="35"/>
        <v>0.44999999925494194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146308111.13</v>
      </c>
      <c r="D1487" s="1">
        <v>0</v>
      </c>
      <c r="E1487" s="1">
        <v>0</v>
      </c>
      <c r="F1487" s="1">
        <v>0</v>
      </c>
      <c r="G1487" s="2">
        <f t="shared" si="34"/>
        <v>1170464.88904</v>
      </c>
      <c r="H1487" s="2">
        <f t="shared" si="35"/>
        <v>0.12999999523162842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248</v>
      </c>
      <c r="D1488" s="1">
        <v>0</v>
      </c>
      <c r="E1488" s="1">
        <v>0</v>
      </c>
      <c r="F1488" s="1">
        <v>0</v>
      </c>
      <c r="G1488" s="2">
        <f>B1488/1000*C1488</f>
        <v>2.2319999999999998</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77515522.980000004</v>
      </c>
      <c r="D1489" s="1">
        <v>0</v>
      </c>
      <c r="E1489" s="1">
        <v>0</v>
      </c>
      <c r="F1489" s="1">
        <v>0</v>
      </c>
      <c r="G1489" s="2">
        <f t="shared" si="34"/>
        <v>775155.22980000009</v>
      </c>
      <c r="H1489" s="2">
        <f t="shared" si="35"/>
        <v>1.9999995827674866E-2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61689902.310000002</v>
      </c>
      <c r="D1490" s="1">
        <v>0</v>
      </c>
      <c r="E1490" s="1">
        <v>0</v>
      </c>
      <c r="F1490" s="1">
        <v>0</v>
      </c>
      <c r="G1490" s="2">
        <f t="shared" si="34"/>
        <v>678588.92541000003</v>
      </c>
      <c r="H1490" s="2">
        <f t="shared" si="35"/>
        <v>0.31000000238418579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187610680.56</v>
      </c>
      <c r="D1491" s="1">
        <v>0</v>
      </c>
      <c r="E1491" s="1">
        <v>0</v>
      </c>
      <c r="F1491" s="1">
        <v>0</v>
      </c>
      <c r="G1491" s="2">
        <f t="shared" si="34"/>
        <v>2251328.1667200001</v>
      </c>
      <c r="H1491" s="2">
        <f t="shared" si="35"/>
        <v>0.43999999761581421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172630623.09999999</v>
      </c>
      <c r="D1492" s="1">
        <v>0</v>
      </c>
      <c r="E1492" s="1">
        <v>0</v>
      </c>
      <c r="F1492" s="1">
        <v>0</v>
      </c>
      <c r="G1492" s="2">
        <f t="shared" si="34"/>
        <v>2244198.1003</v>
      </c>
      <c r="H1492" s="2">
        <f t="shared" si="35"/>
        <v>9.9999994039535522E-2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90527911.579999998</v>
      </c>
      <c r="D1493" s="1">
        <v>0</v>
      </c>
      <c r="E1493" s="1">
        <v>0</v>
      </c>
      <c r="F1493" s="1">
        <v>0</v>
      </c>
      <c r="G1493" s="2">
        <f t="shared" si="34"/>
        <v>1267390.7621200001</v>
      </c>
      <c r="H1493" s="2">
        <f t="shared" si="35"/>
        <v>0.42000000178813934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90481458.599999994</v>
      </c>
      <c r="D1497" s="1">
        <v>0</v>
      </c>
      <c r="E1497" s="1">
        <v>0</v>
      </c>
      <c r="F1497" s="1">
        <v>0</v>
      </c>
      <c r="G1497" s="2">
        <f t="shared" si="34"/>
        <v>1628666.2547999998</v>
      </c>
      <c r="H1497" s="2">
        <f t="shared" si="35"/>
        <v>0.40000000596046448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46452.98</v>
      </c>
      <c r="D1498" s="1">
        <v>0</v>
      </c>
      <c r="E1498" s="1">
        <v>0</v>
      </c>
      <c r="F1498" s="1">
        <v>0</v>
      </c>
      <c r="G1498" s="2">
        <f t="shared" si="34"/>
        <v>882.60662000000002</v>
      </c>
      <c r="H1498" s="2">
        <f t="shared" si="35"/>
        <v>1.9999999996798579E-2</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2361943085.1300001</v>
      </c>
      <c r="D1499" s="1">
        <v>0</v>
      </c>
      <c r="E1499" s="1">
        <v>0</v>
      </c>
      <c r="F1499" s="1">
        <v>0</v>
      </c>
      <c r="G1499" s="2">
        <f t="shared" si="34"/>
        <v>47238861.702600002</v>
      </c>
      <c r="H1499" s="2">
        <f t="shared" si="35"/>
        <v>0.13000011444091797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223923792.65000001</v>
      </c>
      <c r="D1500" s="1">
        <v>0</v>
      </c>
      <c r="E1500" s="1">
        <v>0</v>
      </c>
      <c r="F1500" s="1">
        <v>0</v>
      </c>
      <c r="G1500" s="2">
        <f t="shared" si="34"/>
        <v>4702399.6456500003</v>
      </c>
      <c r="H1500" s="2">
        <f t="shared" si="35"/>
        <v>0.34999999403953552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1823145283.8200002</v>
      </c>
      <c r="D1501" s="1">
        <v>0</v>
      </c>
      <c r="E1501" s="1">
        <v>0</v>
      </c>
      <c r="F1501" s="1">
        <v>0</v>
      </c>
      <c r="G1501" s="2">
        <f t="shared" si="34"/>
        <v>40109196.244040005</v>
      </c>
      <c r="H1501" s="2">
        <f t="shared" si="35"/>
        <v>0.17999982833862305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805027422.82000005</v>
      </c>
      <c r="D1502" s="1">
        <v>0</v>
      </c>
      <c r="E1502" s="1">
        <v>0</v>
      </c>
      <c r="F1502" s="1">
        <v>0</v>
      </c>
      <c r="G1502" s="2">
        <f t="shared" si="34"/>
        <v>18515630.724860001</v>
      </c>
      <c r="H1502" s="2">
        <f t="shared" si="35"/>
        <v>0.1799999475479126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537887809.05999994</v>
      </c>
      <c r="D1503" s="1">
        <v>0</v>
      </c>
      <c r="E1503" s="1">
        <v>0</v>
      </c>
      <c r="F1503" s="1">
        <v>0</v>
      </c>
      <c r="G1503" s="2">
        <f t="shared" si="34"/>
        <v>12909307.417439999</v>
      </c>
      <c r="H1503" s="2">
        <f t="shared" si="35"/>
        <v>5.9999942779541016E-2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9412670.9199999999</v>
      </c>
      <c r="D1504" s="1">
        <v>0</v>
      </c>
      <c r="E1504" s="1">
        <v>0</v>
      </c>
      <c r="F1504" s="1">
        <v>0</v>
      </c>
      <c r="G1504" s="2">
        <f t="shared" si="34"/>
        <v>235316.77300000002</v>
      </c>
      <c r="H1504" s="2">
        <f t="shared" si="35"/>
        <v>8.0000000074505806E-2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150115833.94999999</v>
      </c>
      <c r="D1505" s="1">
        <v>0</v>
      </c>
      <c r="E1505" s="1">
        <v>0</v>
      </c>
      <c r="F1505" s="1">
        <v>0</v>
      </c>
      <c r="G1505" s="2">
        <f t="shared" si="34"/>
        <v>3903011.6826999993</v>
      </c>
      <c r="H1505" s="2">
        <f t="shared" si="35"/>
        <v>5.0000011920928955E-2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248</v>
      </c>
      <c r="D1506" s="1">
        <v>0</v>
      </c>
      <c r="E1506" s="1">
        <v>0</v>
      </c>
      <c r="F1506" s="1">
        <v>0</v>
      </c>
      <c r="G1506" s="2">
        <f>B1506/1000*C1506</f>
        <v>6.6959999999999997</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82220860.049999997</v>
      </c>
      <c r="D1507" s="1">
        <v>0</v>
      </c>
      <c r="E1507" s="1">
        <v>0</v>
      </c>
      <c r="F1507" s="1">
        <v>0</v>
      </c>
      <c r="G1507" s="2">
        <f t="shared" si="34"/>
        <v>2302184.0814</v>
      </c>
      <c r="H1507" s="2">
        <f t="shared" si="35"/>
        <v>4.9999997019767761E-2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62647928.659999996</v>
      </c>
      <c r="D1508" s="1">
        <v>0</v>
      </c>
      <c r="E1508" s="1">
        <v>0</v>
      </c>
      <c r="F1508" s="1">
        <v>0</v>
      </c>
      <c r="G1508" s="2">
        <f t="shared" si="34"/>
        <v>1816789.93114</v>
      </c>
      <c r="H1508" s="2">
        <f t="shared" si="35"/>
        <v>0.34000000357627869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175832510.36000001</v>
      </c>
      <c r="D1509" s="1">
        <v>0</v>
      </c>
      <c r="E1509" s="1">
        <v>0</v>
      </c>
      <c r="F1509" s="1">
        <v>0</v>
      </c>
      <c r="G1509" s="2">
        <f t="shared" si="34"/>
        <v>5274975.3108000001</v>
      </c>
      <c r="H1509" s="2">
        <f t="shared" si="35"/>
        <v>0.36000001430511475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170791634.58000001</v>
      </c>
      <c r="D1510" s="1">
        <v>0</v>
      </c>
      <c r="E1510" s="1">
        <v>0</v>
      </c>
      <c r="F1510" s="1">
        <v>0</v>
      </c>
      <c r="G1510" s="2">
        <f t="shared" si="34"/>
        <v>5294540.6719800001</v>
      </c>
      <c r="H1510" s="2">
        <f t="shared" si="35"/>
        <v>0.41999998688697815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144082374.07999998</v>
      </c>
      <c r="D1511" s="1">
        <v>0</v>
      </c>
      <c r="E1511" s="1">
        <v>0</v>
      </c>
      <c r="F1511" s="1">
        <v>0</v>
      </c>
      <c r="G1511" s="2">
        <f t="shared" si="34"/>
        <v>4610635.9705599993</v>
      </c>
      <c r="H1511" s="2">
        <f t="shared" si="35"/>
        <v>7.9999983310699463E-2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94082374.079999998</v>
      </c>
      <c r="D1515" s="1">
        <v>0</v>
      </c>
      <c r="E1515" s="1">
        <v>0</v>
      </c>
      <c r="F1515" s="1">
        <v>0</v>
      </c>
      <c r="G1515" s="2">
        <f t="shared" si="34"/>
        <v>3386965.4668799997</v>
      </c>
      <c r="H1515" s="2">
        <f t="shared" si="35"/>
        <v>7.9999998211860657E-2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50000000</v>
      </c>
      <c r="D1516" s="1">
        <v>0</v>
      </c>
      <c r="E1516" s="1">
        <v>0</v>
      </c>
      <c r="F1516" s="1">
        <v>0</v>
      </c>
      <c r="G1516" s="2">
        <f t="shared" si="34"/>
        <v>1850000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508514225.93999958</v>
      </c>
      <c r="D1517" s="1">
        <v>0</v>
      </c>
      <c r="E1517" s="1">
        <v>0</v>
      </c>
      <c r="F1517" s="1">
        <v>0</v>
      </c>
      <c r="G1517" s="2">
        <f t="shared" si="34"/>
        <v>19323540.585719984</v>
      </c>
      <c r="H1517" s="2">
        <f t="shared" si="35"/>
        <v>6.0000419616699219E-2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29421926.209999997</v>
      </c>
      <c r="D1518" s="1">
        <v>0</v>
      </c>
      <c r="E1518" s="1">
        <v>0</v>
      </c>
      <c r="F1518" s="1">
        <v>0</v>
      </c>
      <c r="G1518" s="2">
        <f t="shared" si="34"/>
        <v>1147455.1221899998</v>
      </c>
      <c r="H1518" s="2">
        <f t="shared" si="35"/>
        <v>0.20999999716877937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3929439.8600000003</v>
      </c>
      <c r="D1519" s="1">
        <v>0</v>
      </c>
      <c r="E1519" s="1">
        <v>0</v>
      </c>
      <c r="F1519" s="1">
        <v>0</v>
      </c>
      <c r="G1519" s="2">
        <f t="shared" si="34"/>
        <v>157177.59440000003</v>
      </c>
      <c r="H1519" s="2">
        <f t="shared" si="35"/>
        <v>0.13999999966472387</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3853675.91</v>
      </c>
      <c r="D1520" s="1">
        <v>0</v>
      </c>
      <c r="E1520" s="1">
        <v>0</v>
      </c>
      <c r="F1520" s="1">
        <v>0</v>
      </c>
      <c r="G1520" s="2">
        <f t="shared" si="34"/>
        <v>158000.71231</v>
      </c>
      <c r="H1520" s="2">
        <f t="shared" si="35"/>
        <v>8.9999999850988388E-2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37043.33</v>
      </c>
      <c r="D1521" s="1">
        <v>0</v>
      </c>
      <c r="E1521" s="1">
        <v>0</v>
      </c>
      <c r="F1521" s="1">
        <v>0</v>
      </c>
      <c r="G1521" s="2">
        <f t="shared" si="34"/>
        <v>1555.8198600000001</v>
      </c>
      <c r="H1521" s="2">
        <f t="shared" si="35"/>
        <v>0.33000000000174623</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15833.14</v>
      </c>
      <c r="D1522" s="1">
        <v>0</v>
      </c>
      <c r="E1522" s="1">
        <v>0</v>
      </c>
      <c r="F1522" s="1">
        <v>0</v>
      </c>
      <c r="G1522" s="2">
        <f t="shared" si="34"/>
        <v>680.82501999999988</v>
      </c>
      <c r="H1522" s="2">
        <f t="shared" si="35"/>
        <v>0.13999999999941792</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22887.48</v>
      </c>
      <c r="D1523" s="1">
        <v>0</v>
      </c>
      <c r="E1523" s="1">
        <v>0</v>
      </c>
      <c r="F1523" s="1">
        <v>0</v>
      </c>
      <c r="G1523" s="2">
        <f t="shared" si="34"/>
        <v>1007.0491199999999</v>
      </c>
      <c r="H1523" s="2">
        <f t="shared" si="35"/>
        <v>0.47999999999956344</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23110332.299999997</v>
      </c>
      <c r="D1524" s="1">
        <v>0</v>
      </c>
      <c r="E1524" s="1">
        <v>0</v>
      </c>
      <c r="F1524" s="1">
        <v>0</v>
      </c>
      <c r="G1524" s="2">
        <f t="shared" si="34"/>
        <v>1039964.9534999998</v>
      </c>
      <c r="H1524" s="2">
        <f t="shared" si="35"/>
        <v>0.29999999701976776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1621231.53</v>
      </c>
      <c r="D1525" s="1">
        <v>0</v>
      </c>
      <c r="E1525" s="1">
        <v>0</v>
      </c>
      <c r="F1525" s="1">
        <v>0</v>
      </c>
      <c r="G1525" s="2">
        <f t="shared" si="34"/>
        <v>74576.650380000006</v>
      </c>
      <c r="H1525" s="2">
        <f t="shared" si="35"/>
        <v>0.46999999997206032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1528640.09</v>
      </c>
      <c r="D1526" s="1">
        <v>0</v>
      </c>
      <c r="E1526" s="1">
        <v>0</v>
      </c>
      <c r="F1526" s="1">
        <v>0</v>
      </c>
      <c r="G1526" s="2">
        <f t="shared" si="34"/>
        <v>71846.084230000008</v>
      </c>
      <c r="H1526" s="2">
        <f t="shared" si="35"/>
        <v>9.0000000083819032E-2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88994.99</v>
      </c>
      <c r="D1527" s="1">
        <v>0</v>
      </c>
      <c r="E1527" s="1">
        <v>0</v>
      </c>
      <c r="F1527" s="1">
        <v>0</v>
      </c>
      <c r="G1527" s="2">
        <f t="shared" si="34"/>
        <v>4271.7595200000005</v>
      </c>
      <c r="H1527" s="2">
        <f t="shared" si="35"/>
        <v>9.9999999947613105E-3</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543.70000000000005</v>
      </c>
      <c r="D1528" s="1">
        <v>0</v>
      </c>
      <c r="E1528" s="1">
        <v>0</v>
      </c>
      <c r="F1528" s="1">
        <v>0</v>
      </c>
      <c r="G1528" s="2">
        <f t="shared" si="34"/>
        <v>26.641300000000005</v>
      </c>
      <c r="H1528" s="2">
        <f t="shared" si="35"/>
        <v>0.29999999999995453</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3052.75</v>
      </c>
      <c r="D1529" s="1">
        <v>0</v>
      </c>
      <c r="E1529" s="1">
        <v>0</v>
      </c>
      <c r="F1529" s="1">
        <v>0</v>
      </c>
      <c r="G1529" s="2">
        <f t="shared" si="34"/>
        <v>152.63750000000002</v>
      </c>
      <c r="H1529" s="2">
        <f t="shared" si="35"/>
        <v>0.25</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11838009.669999998</v>
      </c>
      <c r="D1530" s="1">
        <v>0</v>
      </c>
      <c r="E1530" s="1">
        <v>0</v>
      </c>
      <c r="F1530" s="1">
        <v>0</v>
      </c>
      <c r="G1530" s="2">
        <f t="shared" si="34"/>
        <v>603738.49316999991</v>
      </c>
      <c r="H1530" s="2">
        <f t="shared" si="35"/>
        <v>0.33000000193715096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8586343.1799999997</v>
      </c>
      <c r="D1531" s="1">
        <v>0</v>
      </c>
      <c r="E1531" s="1">
        <v>0</v>
      </c>
      <c r="F1531" s="1">
        <v>0</v>
      </c>
      <c r="G1531" s="2">
        <f t="shared" si="34"/>
        <v>446489.84535999998</v>
      </c>
      <c r="H1531" s="2">
        <f t="shared" si="35"/>
        <v>0.17999999970197678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2056072.02</v>
      </c>
      <c r="D1532" s="1">
        <v>0</v>
      </c>
      <c r="E1532" s="1">
        <v>0</v>
      </c>
      <c r="F1532" s="1">
        <v>0</v>
      </c>
      <c r="G1532" s="2">
        <f t="shared" si="34"/>
        <v>108971.81706</v>
      </c>
      <c r="H1532" s="2">
        <f t="shared" si="35"/>
        <v>2.0000000018626451E-2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337045.62</v>
      </c>
      <c r="D1533" s="1">
        <v>0</v>
      </c>
      <c r="E1533" s="1">
        <v>0</v>
      </c>
      <c r="F1533" s="1">
        <v>0</v>
      </c>
      <c r="G1533" s="2">
        <f t="shared" si="34"/>
        <v>18200.463479999999</v>
      </c>
      <c r="H1533" s="2">
        <f t="shared" si="35"/>
        <v>0.38000000000465661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858548.85</v>
      </c>
      <c r="D1534" s="1">
        <v>0</v>
      </c>
      <c r="E1534" s="1">
        <v>0</v>
      </c>
      <c r="F1534" s="1">
        <v>0</v>
      </c>
      <c r="G1534" s="2">
        <f t="shared" si="34"/>
        <v>47220.186750000001</v>
      </c>
      <c r="H1534" s="2">
        <f t="shared" si="35"/>
        <v>0.15000000002328306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44600</v>
      </c>
      <c r="D1535" s="1">
        <v>0</v>
      </c>
      <c r="E1535" s="1">
        <v>0</v>
      </c>
      <c r="F1535" s="1">
        <v>0</v>
      </c>
      <c r="G1535" s="2">
        <f t="shared" si="34"/>
        <v>2497.6</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44096.33</v>
      </c>
      <c r="D1536" s="1">
        <v>0</v>
      </c>
      <c r="E1536" s="1">
        <v>0</v>
      </c>
      <c r="F1536" s="1">
        <v>0</v>
      </c>
      <c r="G1536" s="2">
        <f t="shared" si="34"/>
        <v>2513.4908100000002</v>
      </c>
      <c r="H1536" s="2">
        <f t="shared" si="35"/>
        <v>0.33000000000174623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363.97</v>
      </c>
      <c r="D1537" s="1">
        <v>0</v>
      </c>
      <c r="E1537" s="1">
        <v>0</v>
      </c>
      <c r="F1537" s="1">
        <v>0</v>
      </c>
      <c r="G1537" s="2">
        <f t="shared" si="34"/>
        <v>21.110260000000004</v>
      </c>
      <c r="H1537" s="2">
        <f t="shared" si="35"/>
        <v>2.9999999999972715E-2</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139.69999999999999</v>
      </c>
      <c r="D1539" s="1">
        <v>0</v>
      </c>
      <c r="E1539" s="1">
        <v>0</v>
      </c>
      <c r="F1539" s="1">
        <v>0</v>
      </c>
      <c r="G1539" s="2">
        <f t="shared" si="34"/>
        <v>8.3819999999999997</v>
      </c>
      <c r="H1539" s="2">
        <f t="shared" si="35"/>
        <v>0.30000000000001137</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348577.02999999997</v>
      </c>
      <c r="D1550" s="1">
        <v>0</v>
      </c>
      <c r="E1550" s="1">
        <v>0</v>
      </c>
      <c r="F1550" s="1">
        <v>0</v>
      </c>
      <c r="G1550" s="2">
        <f t="shared" si="34"/>
        <v>24748.969129999994</v>
      </c>
      <c r="H1550" s="2">
        <f t="shared" si="35"/>
        <v>2.9999999969732016E-2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303930.32</v>
      </c>
      <c r="D1551" s="1">
        <v>0</v>
      </c>
      <c r="E1551" s="1">
        <v>0</v>
      </c>
      <c r="F1551" s="1">
        <v>0</v>
      </c>
      <c r="G1551" s="2">
        <f t="shared" si="34"/>
        <v>21882.983039999999</v>
      </c>
      <c r="H1551" s="2">
        <f t="shared" si="35"/>
        <v>0.32000000000698492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40387.480000000003</v>
      </c>
      <c r="D1552" s="1">
        <v>0</v>
      </c>
      <c r="E1552" s="1">
        <v>0</v>
      </c>
      <c r="F1552" s="1">
        <v>0</v>
      </c>
      <c r="G1552" s="2">
        <f t="shared" si="34"/>
        <v>2948.28604</v>
      </c>
      <c r="H1552" s="2">
        <f t="shared" si="35"/>
        <v>0.48000000000320142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560</v>
      </c>
      <c r="D1553" s="1">
        <v>0</v>
      </c>
      <c r="E1553" s="1">
        <v>0</v>
      </c>
      <c r="F1553" s="1">
        <v>0</v>
      </c>
      <c r="G1553" s="2">
        <f t="shared" si="34"/>
        <v>41.44</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3699.23</v>
      </c>
      <c r="D1554" s="1">
        <v>0</v>
      </c>
      <c r="E1554" s="1">
        <v>0</v>
      </c>
      <c r="F1554" s="1">
        <v>0</v>
      </c>
      <c r="G1554" s="2">
        <f t="shared" si="34"/>
        <v>277.44225</v>
      </c>
      <c r="H1554" s="2">
        <f t="shared" si="35"/>
        <v>0.23000000000001819</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1942.38</v>
      </c>
      <c r="D1555" s="1">
        <v>0</v>
      </c>
      <c r="E1555" s="1">
        <v>0</v>
      </c>
      <c r="F1555" s="1">
        <v>0</v>
      </c>
      <c r="G1555" s="2">
        <f t="shared" si="34"/>
        <v>147.62088</v>
      </c>
      <c r="H1555" s="2">
        <f t="shared" si="35"/>
        <v>0.38000000000010914</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1942.38</v>
      </c>
      <c r="D1559" s="1">
        <v>0</v>
      </c>
      <c r="E1559" s="1">
        <v>0</v>
      </c>
      <c r="F1559" s="1">
        <v>0</v>
      </c>
      <c r="G1559" s="2">
        <f t="shared" si="34"/>
        <v>155.3904</v>
      </c>
      <c r="H1559" s="2">
        <f t="shared" si="35"/>
        <v>0.38000000000010914</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9255971.6899999995</v>
      </c>
      <c r="D1560" s="1">
        <v>0</v>
      </c>
      <c r="E1560" s="1">
        <v>0</v>
      </c>
      <c r="F1560" s="1">
        <v>0</v>
      </c>
      <c r="G1560" s="2">
        <f t="shared" si="34"/>
        <v>749733.70689000003</v>
      </c>
      <c r="H1560" s="2">
        <f t="shared" si="35"/>
        <v>0.31000000052154064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1106103.83</v>
      </c>
      <c r="D1561" s="1">
        <v>0</v>
      </c>
      <c r="E1561" s="1">
        <v>0</v>
      </c>
      <c r="F1561" s="1">
        <v>0</v>
      </c>
      <c r="G1561" s="2">
        <f t="shared" si="34"/>
        <v>90700.514060000016</v>
      </c>
      <c r="H1561" s="2">
        <f t="shared" si="35"/>
        <v>0.16999999992549419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1504701.53</v>
      </c>
      <c r="D1562" s="1">
        <v>0</v>
      </c>
      <c r="E1562" s="1">
        <v>0</v>
      </c>
      <c r="F1562" s="1">
        <v>0</v>
      </c>
      <c r="G1562" s="2">
        <f t="shared" si="34"/>
        <v>124890.22699000001</v>
      </c>
      <c r="H1562" s="2">
        <f t="shared" si="35"/>
        <v>0.46999999997206032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1364860.69</v>
      </c>
      <c r="D1563" s="1">
        <v>0</v>
      </c>
      <c r="E1563" s="1">
        <v>0</v>
      </c>
      <c r="F1563" s="1">
        <v>0</v>
      </c>
      <c r="G1563" s="2">
        <f t="shared" si="34"/>
        <v>114648.29796</v>
      </c>
      <c r="H1563" s="2">
        <f t="shared" si="35"/>
        <v>0.31000000005587935</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5280305.6399999997</v>
      </c>
      <c r="D1564" s="1">
        <v>0</v>
      </c>
      <c r="E1564" s="1">
        <v>0</v>
      </c>
      <c r="F1564" s="1">
        <v>0</v>
      </c>
      <c r="G1564" s="2">
        <f t="shared" si="34"/>
        <v>448825.97940000001</v>
      </c>
      <c r="H1564" s="2">
        <f t="shared" si="35"/>
        <v>0.36000000033527613</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2313730.3399999994</v>
      </c>
      <c r="D1565" s="1">
        <v>0</v>
      </c>
      <c r="E1565" s="1">
        <v>0</v>
      </c>
      <c r="F1565" s="1">
        <v>0</v>
      </c>
      <c r="G1565" s="2">
        <f t="shared" si="34"/>
        <v>198980.80923999994</v>
      </c>
      <c r="H1565" s="2">
        <f t="shared" si="35"/>
        <v>0.3399999993853271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2027642.13</v>
      </c>
      <c r="D1566" s="1">
        <v>0</v>
      </c>
      <c r="E1566" s="1">
        <v>0</v>
      </c>
      <c r="F1566" s="1">
        <v>0</v>
      </c>
      <c r="G1566" s="2">
        <f t="shared" si="34"/>
        <v>176404.86530999996</v>
      </c>
      <c r="H1566" s="2">
        <f t="shared" si="35"/>
        <v>0.12999999988824129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174196.8</v>
      </c>
      <c r="D1567" s="1">
        <v>0</v>
      </c>
      <c r="E1567" s="1">
        <v>0</v>
      </c>
      <c r="F1567" s="1">
        <v>0</v>
      </c>
      <c r="G1567" s="2">
        <f t="shared" si="34"/>
        <v>15329.318399999998</v>
      </c>
      <c r="H1567" s="2">
        <f t="shared" si="35"/>
        <v>0.20000000001164153</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31772.59</v>
      </c>
      <c r="D1568" s="1">
        <v>0</v>
      </c>
      <c r="E1568" s="1">
        <v>0</v>
      </c>
      <c r="F1568" s="1">
        <v>0</v>
      </c>
      <c r="G1568" s="2">
        <f t="shared" si="34"/>
        <v>2827.7605100000001</v>
      </c>
      <c r="H1568" s="2">
        <f t="shared" si="35"/>
        <v>0.40999999999985448</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80118.820000000007</v>
      </c>
      <c r="D1569" s="1">
        <v>0</v>
      </c>
      <c r="E1569" s="1">
        <v>0</v>
      </c>
      <c r="F1569" s="1">
        <v>0</v>
      </c>
      <c r="G1569" s="2">
        <f t="shared" si="34"/>
        <v>7210.6938</v>
      </c>
      <c r="H1569" s="2">
        <f t="shared" si="35"/>
        <v>0.17999999999301508</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68423.709999999992</v>
      </c>
      <c r="D1570" s="1">
        <v>0</v>
      </c>
      <c r="E1570" s="1">
        <v>0</v>
      </c>
      <c r="F1570" s="1">
        <v>0</v>
      </c>
      <c r="G1570" s="2">
        <f t="shared" si="34"/>
        <v>6226.5576099999989</v>
      </c>
      <c r="H1570" s="2">
        <f t="shared" si="35"/>
        <v>0.29000000000814907</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19672.919999999998</v>
      </c>
      <c r="D1574" s="1">
        <v>0</v>
      </c>
      <c r="E1574" s="1">
        <v>0</v>
      </c>
      <c r="F1574" s="1">
        <v>0</v>
      </c>
      <c r="G1574" s="2">
        <f t="shared" si="34"/>
        <v>1868.9273999999998</v>
      </c>
      <c r="H1574" s="2">
        <f t="shared" si="35"/>
        <v>8.000000000174623E-2</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48750.79</v>
      </c>
      <c r="D1575" s="1">
        <v>0</v>
      </c>
      <c r="E1575" s="1">
        <v>0</v>
      </c>
      <c r="F1575" s="1">
        <v>0</v>
      </c>
      <c r="G1575" s="2">
        <f t="shared" si="34"/>
        <v>4680.0758400000004</v>
      </c>
      <c r="H1575" s="2">
        <f t="shared" si="35"/>
        <v>0.20999999999912689</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479092299.73000002</v>
      </c>
      <c r="D1576" s="1">
        <v>0</v>
      </c>
      <c r="E1576" s="1">
        <v>0</v>
      </c>
      <c r="F1576" s="1">
        <v>0</v>
      </c>
      <c r="G1576" s="2">
        <f t="shared" si="34"/>
        <v>46471953.073810004</v>
      </c>
      <c r="H1576" s="2">
        <f t="shared" si="35"/>
        <v>0.26999998092651367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4248540.03</v>
      </c>
      <c r="D1577" s="1">
        <v>0</v>
      </c>
      <c r="E1577" s="1">
        <v>0</v>
      </c>
      <c r="F1577" s="1">
        <v>0</v>
      </c>
      <c r="G1577" s="2">
        <f t="shared" si="34"/>
        <v>416356.92294000002</v>
      </c>
      <c r="H1577" s="2">
        <f t="shared" si="35"/>
        <v>3.0000000260770321E-2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206476243.74000001</v>
      </c>
      <c r="D1578" s="1">
        <v>0</v>
      </c>
      <c r="E1578" s="1">
        <v>0</v>
      </c>
      <c r="F1578" s="1">
        <v>0</v>
      </c>
      <c r="G1578" s="2">
        <f t="shared" si="34"/>
        <v>20441148.130260002</v>
      </c>
      <c r="H1578" s="2">
        <f t="shared" si="35"/>
        <v>0.25999999046325684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28700786.059999999</v>
      </c>
      <c r="D1579" s="1">
        <v>0</v>
      </c>
      <c r="E1579" s="1">
        <v>0</v>
      </c>
      <c r="F1579" s="1">
        <v>0</v>
      </c>
      <c r="G1579" s="2">
        <f t="shared" si="34"/>
        <v>2870078.6060000001</v>
      </c>
      <c r="H1579" s="2">
        <f t="shared" si="35"/>
        <v>5.9999998658895493E-2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239666729.90000001</v>
      </c>
      <c r="D1580" s="13">
        <v>0</v>
      </c>
      <c r="E1580" s="13">
        <v>0</v>
      </c>
      <c r="F1580" s="13">
        <v>0</v>
      </c>
      <c r="G1580" s="14">
        <f t="shared" si="34"/>
        <v>24206339.719900001</v>
      </c>
      <c r="H1580" s="14">
        <f t="shared" si="35"/>
        <v>9.9999994039535522E-2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24512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1786760821.6499999</v>
      </c>
      <c r="I16" s="170">
        <f>'PR-RAS'!E6</f>
        <v>2157866645.6100001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1495508073.7499995</v>
      </c>
      <c r="I17" s="170">
        <f>'PR-RAS'!E151</f>
        <v>1773372056.6200001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12016449.620000035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120572164.89999974</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2813392568.9700003</v>
      </c>
      <c r="I20" s="173">
        <f>BILANCA!E7</f>
        <v>2949772136.29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810866504.04999995</v>
      </c>
      <c r="I21" s="175">
        <f>BILANCA!E68</f>
        <v>937746207.86999989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595325722.18999994</v>
      </c>
      <c r="I22" s="175">
        <f>BILANCA!E176</f>
        <v>511471506.51999998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3028933350.8299999</v>
      </c>
      <c r="I23" s="177">
        <f>BILANCA!E237</f>
        <v>3376046837.6399999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124197213.50999999</v>
      </c>
      <c r="I24" s="173">
        <f>'RAS-funkcijski'!E5</f>
        <v>155326682.88000003</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164166788.45999998</v>
      </c>
      <c r="I25" s="175">
        <f>'RAS-funkcijski'!E35</f>
        <v>189553617.91999999</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96774551.180000007</v>
      </c>
      <c r="I26" s="175">
        <f>'RAS-funkcijski'!E88</f>
        <v>171988625.34</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573347488.22000003</v>
      </c>
      <c r="I27" s="175">
        <f>'RAS-funkcijski'!E114</f>
        <v>656089143.04999995</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1637518871.1599998</v>
      </c>
      <c r="I28" s="179">
        <f>'RAS-funkcijski'!E141</f>
        <v>1966482109.78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114327399.95</v>
      </c>
      <c r="I29" s="173">
        <f>'P-VRIO'!E5</f>
        <v>37642187.479999997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110360708.61</v>
      </c>
      <c r="I30" s="175">
        <f>'P-VRIO'!E22</f>
        <v>33570417.729999997</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1358.18</v>
      </c>
      <c r="I31" s="175">
        <f>'P-VRIO'!E38</f>
        <v>15654.67</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15654.67</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591005323.03999996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508514225.93999958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29421926.209999997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479092299.73000002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3" zoomScaleNormal="100" workbookViewId="0">
      <selection activeCell="H413" sqref="H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1786760821.6499999</v>
      </c>
      <c r="E6" s="51">
        <f>E7+E44+E50+E82+E106+E124+E133+E139</f>
        <v>2157866645.6100001</v>
      </c>
      <c r="F6" s="52">
        <f t="shared" ref="F6:F131" si="0">IF(D6&lt;&gt;0,IF(E6/D6&gt;=100,"&gt;&gt;100",E6/D6*100),"-")</f>
        <v>120.76975381726243</v>
      </c>
    </row>
    <row r="7" spans="1:25" ht="12.75" customHeight="1" x14ac:dyDescent="0.2">
      <c r="A7" s="53">
        <v>61</v>
      </c>
      <c r="B7" s="294" t="s">
        <v>60</v>
      </c>
      <c r="C7" s="50" t="s">
        <v>61</v>
      </c>
      <c r="D7" s="51">
        <f t="shared" ref="D7:E7" si="1">D8+D17+D23+D29+D37+D40</f>
        <v>889849100.95999992</v>
      </c>
      <c r="E7" s="51">
        <f t="shared" si="1"/>
        <v>1064521054.3</v>
      </c>
      <c r="F7" s="52">
        <f t="shared" si="0"/>
        <v>119.62939032601795</v>
      </c>
    </row>
    <row r="8" spans="1:25" ht="12.75" customHeight="1" x14ac:dyDescent="0.2">
      <c r="A8" s="53">
        <v>611</v>
      </c>
      <c r="B8" s="85" t="s">
        <v>62</v>
      </c>
      <c r="C8" s="50" t="s">
        <v>63</v>
      </c>
      <c r="D8" s="51">
        <f t="shared" ref="D8:E8" si="2">SUM(D9:D14)-D15-D16</f>
        <v>831111068.74000001</v>
      </c>
      <c r="E8" s="51">
        <f t="shared" si="2"/>
        <v>1004295089.39</v>
      </c>
      <c r="F8" s="52">
        <f t="shared" si="0"/>
        <v>120.83765060577936</v>
      </c>
    </row>
    <row r="9" spans="1:25" ht="12.75" customHeight="1" x14ac:dyDescent="0.2">
      <c r="A9" s="53">
        <v>6111</v>
      </c>
      <c r="B9" s="85" t="s">
        <v>64</v>
      </c>
      <c r="C9" s="50" t="s">
        <v>65</v>
      </c>
      <c r="D9" s="242">
        <v>692006922.77999997</v>
      </c>
      <c r="E9" s="242">
        <v>850379494.55999994</v>
      </c>
      <c r="F9" s="52">
        <f t="shared" si="0"/>
        <v>122.88598084304847</v>
      </c>
    </row>
    <row r="10" spans="1:25" ht="12.75" customHeight="1" x14ac:dyDescent="0.2">
      <c r="A10" s="53">
        <v>6112</v>
      </c>
      <c r="B10" s="85" t="s">
        <v>66</v>
      </c>
      <c r="C10" s="50" t="s">
        <v>67</v>
      </c>
      <c r="D10" s="242">
        <v>65470892.710000001</v>
      </c>
      <c r="E10" s="242">
        <v>68598439.150000006</v>
      </c>
      <c r="F10" s="52">
        <f t="shared" si="0"/>
        <v>104.77700289478764</v>
      </c>
    </row>
    <row r="11" spans="1:25" ht="12.75" customHeight="1" x14ac:dyDescent="0.2">
      <c r="A11" s="53">
        <v>6113</v>
      </c>
      <c r="B11" s="85" t="s">
        <v>68</v>
      </c>
      <c r="C11" s="50" t="s">
        <v>69</v>
      </c>
      <c r="D11" s="242">
        <v>23002414.260000002</v>
      </c>
      <c r="E11" s="242">
        <v>26475301.879999999</v>
      </c>
      <c r="F11" s="52">
        <f t="shared" si="0"/>
        <v>115.09792659477127</v>
      </c>
    </row>
    <row r="12" spans="1:25" ht="12.75" customHeight="1" x14ac:dyDescent="0.2">
      <c r="A12" s="53">
        <v>6114</v>
      </c>
      <c r="B12" s="85" t="s">
        <v>70</v>
      </c>
      <c r="C12" s="50" t="s">
        <v>71</v>
      </c>
      <c r="D12" s="242">
        <v>111305778.17</v>
      </c>
      <c r="E12" s="242">
        <v>125435321.89</v>
      </c>
      <c r="F12" s="52">
        <f t="shared" si="0"/>
        <v>112.6943488040842</v>
      </c>
    </row>
    <row r="13" spans="1:25" ht="12.75" customHeight="1" x14ac:dyDescent="0.2">
      <c r="A13" s="53">
        <v>6115</v>
      </c>
      <c r="B13" s="85" t="s">
        <v>72</v>
      </c>
      <c r="C13" s="50" t="s">
        <v>73</v>
      </c>
      <c r="D13" s="242">
        <v>13203032.380000001</v>
      </c>
      <c r="E13" s="242">
        <v>15328773.310000001</v>
      </c>
      <c r="F13" s="52">
        <f t="shared" si="0"/>
        <v>116.10039927812402</v>
      </c>
    </row>
    <row r="14" spans="1:25" ht="12.75" customHeight="1" x14ac:dyDescent="0.2">
      <c r="A14" s="53">
        <v>6116</v>
      </c>
      <c r="B14" s="85" t="s">
        <v>74</v>
      </c>
      <c r="C14" s="50" t="s">
        <v>75</v>
      </c>
      <c r="D14" s="242">
        <v>0</v>
      </c>
      <c r="E14" s="242">
        <v>590391.44999999995</v>
      </c>
      <c r="F14" s="52" t="str">
        <f t="shared" si="0"/>
        <v>-</v>
      </c>
    </row>
    <row r="15" spans="1:25" ht="12.75" customHeight="1" x14ac:dyDescent="0.2">
      <c r="A15" s="53">
        <v>6117</v>
      </c>
      <c r="B15" s="85" t="s">
        <v>76</v>
      </c>
      <c r="C15" s="50" t="s">
        <v>77</v>
      </c>
      <c r="D15" s="242">
        <v>73877971.560000002</v>
      </c>
      <c r="E15" s="242">
        <v>82512632.849999994</v>
      </c>
      <c r="F15" s="52">
        <f t="shared" si="0"/>
        <v>111.68773466254058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47861677.549999997</v>
      </c>
      <c r="E23" s="51">
        <f t="shared" si="4"/>
        <v>48436474.030000001</v>
      </c>
      <c r="F23" s="52">
        <f t="shared" si="0"/>
        <v>101.20095347556411</v>
      </c>
    </row>
    <row r="24" spans="1:6" ht="12.75" customHeight="1" x14ac:dyDescent="0.2">
      <c r="A24" s="53">
        <v>6131</v>
      </c>
      <c r="B24" s="85" t="s">
        <v>94</v>
      </c>
      <c r="C24" s="50" t="s">
        <v>95</v>
      </c>
      <c r="D24" s="242">
        <v>77412.11</v>
      </c>
      <c r="E24" s="242">
        <v>78451.67</v>
      </c>
      <c r="F24" s="52">
        <f t="shared" si="0"/>
        <v>101.3428906665895</v>
      </c>
    </row>
    <row r="25" spans="1:6" ht="12.75" customHeight="1" x14ac:dyDescent="0.2">
      <c r="A25" s="53">
        <v>6132</v>
      </c>
      <c r="B25" s="85" t="s">
        <v>96</v>
      </c>
      <c r="C25" s="50" t="s">
        <v>97</v>
      </c>
      <c r="D25" s="242">
        <v>545868.79</v>
      </c>
      <c r="E25" s="242">
        <v>432388.04</v>
      </c>
      <c r="F25" s="52">
        <f t="shared" si="0"/>
        <v>79.210984016873354</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47238396.649999999</v>
      </c>
      <c r="E27" s="242">
        <v>47925634.32</v>
      </c>
      <c r="F27" s="52">
        <f t="shared" si="0"/>
        <v>101.45482852665788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10876354.670000002</v>
      </c>
      <c r="E29" s="51">
        <f t="shared" si="5"/>
        <v>11789490.879999999</v>
      </c>
      <c r="F29" s="52">
        <f t="shared" si="0"/>
        <v>108.39560898578159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66729.83</v>
      </c>
      <c r="E31" s="242">
        <v>58408.33</v>
      </c>
      <c r="F31" s="52">
        <f t="shared" si="0"/>
        <v>87.529565113533181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10794905.880000001</v>
      </c>
      <c r="E33" s="242">
        <v>11708249.1</v>
      </c>
      <c r="F33" s="52">
        <f t="shared" si="0"/>
        <v>108.46087247219241</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14718.96</v>
      </c>
      <c r="E35" s="242">
        <v>22833.45</v>
      </c>
      <c r="F35" s="52">
        <f t="shared" si="0"/>
        <v>155.12950643251969</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388701652.93000001</v>
      </c>
      <c r="E50" s="51">
        <f>E51+E54+E59+E62+E65+E68+E71+E74+E77</f>
        <v>552296623.76999998</v>
      </c>
      <c r="F50" s="52">
        <f t="shared" si="0"/>
        <v>142.08754184779895</v>
      </c>
    </row>
    <row r="51" spans="1:6" ht="12.75" customHeight="1" x14ac:dyDescent="0.2">
      <c r="A51" s="53">
        <v>631</v>
      </c>
      <c r="B51" s="86" t="s">
        <v>148</v>
      </c>
      <c r="C51" s="50" t="s">
        <v>149</v>
      </c>
      <c r="D51" s="51">
        <f t="shared" ref="D51:E51" si="10">D52+D53</f>
        <v>1234.25</v>
      </c>
      <c r="E51" s="51">
        <f t="shared" si="10"/>
        <v>8507.98</v>
      </c>
      <c r="F51" s="52">
        <f t="shared" si="0"/>
        <v>689.32388089933147</v>
      </c>
    </row>
    <row r="52" spans="1:6" ht="12.75" customHeight="1" x14ac:dyDescent="0.2">
      <c r="A52" s="53">
        <v>6311</v>
      </c>
      <c r="B52" s="86" t="s">
        <v>150</v>
      </c>
      <c r="C52" s="50" t="s">
        <v>151</v>
      </c>
      <c r="D52" s="242">
        <v>1234.25</v>
      </c>
      <c r="E52" s="242">
        <v>8507.98</v>
      </c>
      <c r="F52" s="52">
        <f t="shared" si="0"/>
        <v>689.32388089933147</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1250372.51</v>
      </c>
      <c r="E54" s="51">
        <f t="shared" si="11"/>
        <v>2289849.88</v>
      </c>
      <c r="F54" s="52">
        <f t="shared" si="0"/>
        <v>183.13341517720986</v>
      </c>
    </row>
    <row r="55" spans="1:6" ht="12.75" customHeight="1" x14ac:dyDescent="0.2">
      <c r="A55" s="53">
        <v>6321</v>
      </c>
      <c r="B55" s="86" t="s">
        <v>156</v>
      </c>
      <c r="C55" s="50" t="s">
        <v>157</v>
      </c>
      <c r="D55" s="242">
        <v>823921.96</v>
      </c>
      <c r="E55" s="242">
        <v>545202.12</v>
      </c>
      <c r="F55" s="52">
        <f t="shared" si="0"/>
        <v>66.171572851389953</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418467.32</v>
      </c>
      <c r="E57" s="242">
        <v>1744647.76</v>
      </c>
      <c r="F57" s="52">
        <f t="shared" si="0"/>
        <v>416.9137413167652</v>
      </c>
    </row>
    <row r="58" spans="1:6" ht="12.75" customHeight="1" x14ac:dyDescent="0.2">
      <c r="A58" s="53">
        <v>6324</v>
      </c>
      <c r="B58" s="86" t="s">
        <v>162</v>
      </c>
      <c r="C58" s="50" t="s">
        <v>163</v>
      </c>
      <c r="D58" s="242">
        <v>7983.23</v>
      </c>
      <c r="E58" s="242">
        <v>0</v>
      </c>
      <c r="F58" s="52">
        <f t="shared" si="0"/>
        <v>0</v>
      </c>
    </row>
    <row r="59" spans="1:6" ht="24" x14ac:dyDescent="0.2">
      <c r="A59" s="53">
        <v>633</v>
      </c>
      <c r="B59" s="86" t="s">
        <v>164</v>
      </c>
      <c r="C59" s="50" t="s">
        <v>165</v>
      </c>
      <c r="D59" s="51">
        <f t="shared" ref="D59:E59" si="12">SUM(D60:D61)</f>
        <v>6589230.04</v>
      </c>
      <c r="E59" s="51">
        <f t="shared" si="12"/>
        <v>9917417.5899999999</v>
      </c>
      <c r="F59" s="52">
        <f t="shared" si="0"/>
        <v>150.50950611522435</v>
      </c>
    </row>
    <row r="60" spans="1:6" ht="24" x14ac:dyDescent="0.2">
      <c r="A60" s="53">
        <v>6331</v>
      </c>
      <c r="B60" s="86" t="s">
        <v>166</v>
      </c>
      <c r="C60" s="50" t="s">
        <v>167</v>
      </c>
      <c r="D60" s="242">
        <v>6448479.6699999999</v>
      </c>
      <c r="E60" s="242">
        <v>9078854.1500000004</v>
      </c>
      <c r="F60" s="52">
        <f t="shared" si="0"/>
        <v>140.79061444881629</v>
      </c>
    </row>
    <row r="61" spans="1:6" ht="24" x14ac:dyDescent="0.2">
      <c r="A61" s="53">
        <v>6332</v>
      </c>
      <c r="B61" s="86" t="s">
        <v>168</v>
      </c>
      <c r="C61" s="50" t="s">
        <v>169</v>
      </c>
      <c r="D61" s="242">
        <v>140750.37</v>
      </c>
      <c r="E61" s="242">
        <v>838563.44</v>
      </c>
      <c r="F61" s="52">
        <f t="shared" si="0"/>
        <v>595.78062920900311</v>
      </c>
    </row>
    <row r="62" spans="1:6" ht="12.75" customHeight="1" x14ac:dyDescent="0.2">
      <c r="A62" s="53">
        <v>634</v>
      </c>
      <c r="B62" s="85" t="s">
        <v>170</v>
      </c>
      <c r="C62" s="50" t="s">
        <v>171</v>
      </c>
      <c r="D62" s="51">
        <f t="shared" ref="D62:E62" si="13">SUM(D63:D64)</f>
        <v>3101577.01</v>
      </c>
      <c r="E62" s="51">
        <f t="shared" si="13"/>
        <v>6003773.0599999996</v>
      </c>
      <c r="F62" s="52">
        <f t="shared" si="0"/>
        <v>193.57162632566715</v>
      </c>
    </row>
    <row r="63" spans="1:6" ht="12.75" customHeight="1" x14ac:dyDescent="0.2">
      <c r="A63" s="53">
        <v>6341</v>
      </c>
      <c r="B63" s="85" t="s">
        <v>172</v>
      </c>
      <c r="C63" s="50" t="s">
        <v>173</v>
      </c>
      <c r="D63" s="242">
        <v>3101577.01</v>
      </c>
      <c r="E63" s="242">
        <v>6003773.0599999996</v>
      </c>
      <c r="F63" s="52">
        <f t="shared" si="0"/>
        <v>193.57162632566715</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43648250.390000001</v>
      </c>
      <c r="E65" s="51">
        <f t="shared" si="14"/>
        <v>42513142.810000002</v>
      </c>
      <c r="F65" s="52">
        <f t="shared" si="0"/>
        <v>97.399420206176117</v>
      </c>
    </row>
    <row r="66" spans="1:6" ht="12.75" customHeight="1" x14ac:dyDescent="0.2">
      <c r="A66" s="53">
        <v>6351</v>
      </c>
      <c r="B66" s="85" t="s">
        <v>178</v>
      </c>
      <c r="C66" s="50" t="s">
        <v>179</v>
      </c>
      <c r="D66" s="242">
        <v>43647789.549999997</v>
      </c>
      <c r="E66" s="242">
        <v>42513142.810000002</v>
      </c>
      <c r="F66" s="52">
        <f t="shared" si="0"/>
        <v>97.400448564067105</v>
      </c>
    </row>
    <row r="67" spans="1:6" ht="12.75" customHeight="1" x14ac:dyDescent="0.2">
      <c r="A67" s="53">
        <v>6352</v>
      </c>
      <c r="B67" s="85" t="s">
        <v>180</v>
      </c>
      <c r="C67" s="50" t="s">
        <v>181</v>
      </c>
      <c r="D67" s="242">
        <v>460.84</v>
      </c>
      <c r="E67" s="242">
        <v>0</v>
      </c>
      <c r="F67" s="52">
        <f t="shared" si="0"/>
        <v>0</v>
      </c>
    </row>
    <row r="68" spans="1:6" ht="24" x14ac:dyDescent="0.2">
      <c r="A68" s="53" t="s">
        <v>182</v>
      </c>
      <c r="B68" s="232" t="s">
        <v>183</v>
      </c>
      <c r="C68" s="50" t="s">
        <v>182</v>
      </c>
      <c r="D68" s="51">
        <f t="shared" ref="D68:E68" si="15">SUM(D69:D70)</f>
        <v>262793997.22</v>
      </c>
      <c r="E68" s="51">
        <f t="shared" si="15"/>
        <v>306610319.96999997</v>
      </c>
      <c r="F68" s="52">
        <f t="shared" si="0"/>
        <v>116.67325860313271</v>
      </c>
    </row>
    <row r="69" spans="1:6" ht="12.75" customHeight="1" x14ac:dyDescent="0.2">
      <c r="A69" s="53" t="s">
        <v>184</v>
      </c>
      <c r="B69" s="85" t="s">
        <v>185</v>
      </c>
      <c r="C69" s="50" t="s">
        <v>184</v>
      </c>
      <c r="D69" s="242">
        <v>256731602.41</v>
      </c>
      <c r="E69" s="242">
        <v>299997086.26999998</v>
      </c>
      <c r="F69" s="52">
        <f t="shared" si="0"/>
        <v>116.85241842214076</v>
      </c>
    </row>
    <row r="70" spans="1:6" ht="24" x14ac:dyDescent="0.2">
      <c r="A70" s="53" t="s">
        <v>186</v>
      </c>
      <c r="B70" s="85" t="s">
        <v>187</v>
      </c>
      <c r="C70" s="50" t="s">
        <v>186</v>
      </c>
      <c r="D70" s="242">
        <v>6062394.8099999996</v>
      </c>
      <c r="E70" s="242">
        <v>6613233.7000000002</v>
      </c>
      <c r="F70" s="52">
        <f t="shared" si="0"/>
        <v>109.08615996258418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71316991.50999999</v>
      </c>
      <c r="E74" s="51">
        <f t="shared" si="17"/>
        <v>184953612.48000002</v>
      </c>
      <c r="F74" s="52">
        <f t="shared" si="0"/>
        <v>259.34017765467019</v>
      </c>
    </row>
    <row r="75" spans="1:6" ht="12.75" customHeight="1" x14ac:dyDescent="0.2">
      <c r="A75" s="53" t="s">
        <v>196</v>
      </c>
      <c r="B75" s="85" t="s">
        <v>197</v>
      </c>
      <c r="C75" s="50" t="s">
        <v>196</v>
      </c>
      <c r="D75" s="242">
        <v>13178494.109999999</v>
      </c>
      <c r="E75" s="242">
        <v>30252081.620000001</v>
      </c>
      <c r="F75" s="52">
        <f t="shared" si="0"/>
        <v>229.55643768922246</v>
      </c>
    </row>
    <row r="76" spans="1:6" ht="12.75" customHeight="1" x14ac:dyDescent="0.2">
      <c r="A76" s="53" t="s">
        <v>198</v>
      </c>
      <c r="B76" s="85" t="s">
        <v>199</v>
      </c>
      <c r="C76" s="50" t="s">
        <v>198</v>
      </c>
      <c r="D76" s="242">
        <v>58138497.399999999</v>
      </c>
      <c r="E76" s="242">
        <v>154701530.86000001</v>
      </c>
      <c r="F76" s="52">
        <f t="shared" si="0"/>
        <v>266.09138140539562</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55807084.940000005</v>
      </c>
      <c r="E82" s="51">
        <f t="shared" si="19"/>
        <v>64965469.440000005</v>
      </c>
      <c r="F82" s="52">
        <f t="shared" si="0"/>
        <v>116.41079176568078</v>
      </c>
    </row>
    <row r="83" spans="1:6" ht="12.75" customHeight="1" x14ac:dyDescent="0.2">
      <c r="A83" s="53">
        <v>641</v>
      </c>
      <c r="B83" s="85" t="s">
        <v>212</v>
      </c>
      <c r="C83" s="50" t="s">
        <v>213</v>
      </c>
      <c r="D83" s="51">
        <f t="shared" ref="D83:E83" si="20">SUM(D84:D90)</f>
        <v>2431459.7999999998</v>
      </c>
      <c r="E83" s="51">
        <f t="shared" si="20"/>
        <v>2563580.2400000002</v>
      </c>
      <c r="F83" s="52">
        <f t="shared" si="0"/>
        <v>105.43379084449597</v>
      </c>
    </row>
    <row r="84" spans="1:6" ht="12.75" customHeight="1" x14ac:dyDescent="0.2">
      <c r="A84" s="53">
        <v>6412</v>
      </c>
      <c r="B84" s="85" t="s">
        <v>214</v>
      </c>
      <c r="C84" s="50" t="s">
        <v>215</v>
      </c>
      <c r="D84" s="242">
        <v>38250.67</v>
      </c>
      <c r="E84" s="242">
        <v>15131.88</v>
      </c>
      <c r="F84" s="52">
        <f t="shared" si="0"/>
        <v>39.5597776457249</v>
      </c>
    </row>
    <row r="85" spans="1:6" ht="12.75" customHeight="1" x14ac:dyDescent="0.2">
      <c r="A85" s="53">
        <v>6413</v>
      </c>
      <c r="B85" s="85" t="s">
        <v>216</v>
      </c>
      <c r="C85" s="50" t="s">
        <v>217</v>
      </c>
      <c r="D85" s="242">
        <v>81053.16</v>
      </c>
      <c r="E85" s="242">
        <v>703306.71</v>
      </c>
      <c r="F85" s="52">
        <f t="shared" si="0"/>
        <v>867.71041375808159</v>
      </c>
    </row>
    <row r="86" spans="1:6" ht="12.75" customHeight="1" x14ac:dyDescent="0.2">
      <c r="A86" s="53">
        <v>6414</v>
      </c>
      <c r="B86" s="85" t="s">
        <v>218</v>
      </c>
      <c r="C86" s="50" t="s">
        <v>219</v>
      </c>
      <c r="D86" s="242">
        <v>197695.14</v>
      </c>
      <c r="E86" s="242">
        <v>202180.35</v>
      </c>
      <c r="F86" s="52">
        <f t="shared" si="0"/>
        <v>102.26875076443459</v>
      </c>
    </row>
    <row r="87" spans="1:6" ht="12.75" customHeight="1" x14ac:dyDescent="0.2">
      <c r="A87" s="53">
        <v>6415</v>
      </c>
      <c r="B87" s="85" t="s">
        <v>220</v>
      </c>
      <c r="C87" s="50" t="s">
        <v>221</v>
      </c>
      <c r="D87" s="242">
        <v>46947.73</v>
      </c>
      <c r="E87" s="242">
        <v>1559.03</v>
      </c>
      <c r="F87" s="52">
        <f t="shared" si="0"/>
        <v>3.3207782357102249</v>
      </c>
    </row>
    <row r="88" spans="1:6" ht="12.75" customHeight="1" x14ac:dyDescent="0.2">
      <c r="A88" s="53">
        <v>6416</v>
      </c>
      <c r="B88" s="85" t="s">
        <v>222</v>
      </c>
      <c r="C88" s="50" t="s">
        <v>223</v>
      </c>
      <c r="D88" s="242">
        <v>17514.87</v>
      </c>
      <c r="E88" s="242">
        <v>41337.65</v>
      </c>
      <c r="F88" s="52">
        <f t="shared" si="0"/>
        <v>236.01459788168572</v>
      </c>
    </row>
    <row r="89" spans="1:6" ht="24" x14ac:dyDescent="0.2">
      <c r="A89" s="53">
        <v>6417</v>
      </c>
      <c r="B89" s="85" t="s">
        <v>224</v>
      </c>
      <c r="C89" s="50" t="s">
        <v>225</v>
      </c>
      <c r="D89" s="242">
        <v>1935445.12</v>
      </c>
      <c r="E89" s="242">
        <v>1599942.65</v>
      </c>
      <c r="F89" s="52">
        <f t="shared" si="0"/>
        <v>82.665358654034065</v>
      </c>
    </row>
    <row r="90" spans="1:6" ht="12.75" customHeight="1" x14ac:dyDescent="0.2">
      <c r="A90" s="53">
        <v>6419</v>
      </c>
      <c r="B90" s="85" t="s">
        <v>226</v>
      </c>
      <c r="C90" s="50" t="s">
        <v>227</v>
      </c>
      <c r="D90" s="242">
        <v>114553.11</v>
      </c>
      <c r="E90" s="242">
        <v>121.97</v>
      </c>
      <c r="F90" s="52">
        <f t="shared" si="0"/>
        <v>0.10647462997730921</v>
      </c>
    </row>
    <row r="91" spans="1:6" ht="12.75" customHeight="1" x14ac:dyDescent="0.2">
      <c r="A91" s="53">
        <v>642</v>
      </c>
      <c r="B91" s="85" t="s">
        <v>228</v>
      </c>
      <c r="C91" s="50" t="s">
        <v>229</v>
      </c>
      <c r="D91" s="51">
        <f t="shared" ref="D91:E91" si="21">SUM(D92:D97)</f>
        <v>53303570.530000009</v>
      </c>
      <c r="E91" s="51">
        <f t="shared" si="21"/>
        <v>62392016.140000001</v>
      </c>
      <c r="F91" s="52">
        <f t="shared" si="0"/>
        <v>117.05035051054391</v>
      </c>
    </row>
    <row r="92" spans="1:6" ht="12.75" customHeight="1" x14ac:dyDescent="0.2">
      <c r="A92" s="53">
        <v>6421</v>
      </c>
      <c r="B92" s="85" t="s">
        <v>230</v>
      </c>
      <c r="C92" s="50" t="s">
        <v>231</v>
      </c>
      <c r="D92" s="242">
        <v>447352.49</v>
      </c>
      <c r="E92" s="242">
        <v>5523538.5599999996</v>
      </c>
      <c r="F92" s="52">
        <f t="shared" si="0"/>
        <v>1234.7172941856209</v>
      </c>
    </row>
    <row r="93" spans="1:6" ht="12.75" customHeight="1" x14ac:dyDescent="0.2">
      <c r="A93" s="53">
        <v>6422</v>
      </c>
      <c r="B93" s="85" t="s">
        <v>232</v>
      </c>
      <c r="C93" s="50" t="s">
        <v>233</v>
      </c>
      <c r="D93" s="242">
        <v>16197573.98</v>
      </c>
      <c r="E93" s="242">
        <v>17537967.600000001</v>
      </c>
      <c r="F93" s="52">
        <f t="shared" si="0"/>
        <v>108.27527394938932</v>
      </c>
    </row>
    <row r="94" spans="1:6" ht="12.75" customHeight="1" x14ac:dyDescent="0.2">
      <c r="A94" s="53">
        <v>6423</v>
      </c>
      <c r="B94" s="85" t="s">
        <v>234</v>
      </c>
      <c r="C94" s="50" t="s">
        <v>235</v>
      </c>
      <c r="D94" s="242">
        <v>5049820.6500000004</v>
      </c>
      <c r="E94" s="242">
        <v>5963545.0499999998</v>
      </c>
      <c r="F94" s="52">
        <f t="shared" si="0"/>
        <v>118.0941950878988</v>
      </c>
    </row>
    <row r="95" spans="1:6" ht="12.75" customHeight="1" x14ac:dyDescent="0.2">
      <c r="A95" s="53">
        <v>6424</v>
      </c>
      <c r="B95" s="85" t="s">
        <v>236</v>
      </c>
      <c r="C95" s="50" t="s">
        <v>237</v>
      </c>
      <c r="D95" s="242">
        <v>31222556.780000001</v>
      </c>
      <c r="E95" s="242">
        <v>32884602.539999999</v>
      </c>
      <c r="F95" s="52">
        <f t="shared" si="0"/>
        <v>105.32322119457123</v>
      </c>
    </row>
    <row r="96" spans="1:6" ht="12.75" customHeight="1" x14ac:dyDescent="0.2">
      <c r="A96" s="53" t="s">
        <v>238</v>
      </c>
      <c r="B96" s="85" t="s">
        <v>239</v>
      </c>
      <c r="C96" s="50" t="s">
        <v>238</v>
      </c>
      <c r="D96" s="242">
        <v>3.45</v>
      </c>
      <c r="E96" s="242">
        <v>188.49</v>
      </c>
      <c r="F96" s="52">
        <f t="shared" si="0"/>
        <v>5463.478260869565</v>
      </c>
    </row>
    <row r="97" spans="1:6" ht="12.75" customHeight="1" x14ac:dyDescent="0.2">
      <c r="A97" s="53">
        <v>6429</v>
      </c>
      <c r="B97" s="85" t="s">
        <v>240</v>
      </c>
      <c r="C97" s="50" t="s">
        <v>241</v>
      </c>
      <c r="D97" s="242">
        <v>386263.18</v>
      </c>
      <c r="E97" s="242">
        <v>482173.9</v>
      </c>
      <c r="F97" s="52">
        <f t="shared" si="0"/>
        <v>124.83040708151371</v>
      </c>
    </row>
    <row r="98" spans="1:6" ht="12.75" customHeight="1" x14ac:dyDescent="0.2">
      <c r="A98" s="53">
        <v>643</v>
      </c>
      <c r="B98" s="85" t="s">
        <v>242</v>
      </c>
      <c r="C98" s="50" t="s">
        <v>243</v>
      </c>
      <c r="D98" s="51">
        <f t="shared" ref="D98:E98" si="22">SUM(D99:D105)</f>
        <v>72054.61</v>
      </c>
      <c r="E98" s="51">
        <f t="shared" si="22"/>
        <v>9873.06</v>
      </c>
      <c r="F98" s="52">
        <f t="shared" si="0"/>
        <v>13.702190602377835</v>
      </c>
    </row>
    <row r="99" spans="1:6" ht="24" x14ac:dyDescent="0.2">
      <c r="A99" s="53">
        <v>6431</v>
      </c>
      <c r="B99" s="85" t="s">
        <v>244</v>
      </c>
      <c r="C99" s="50" t="s">
        <v>245</v>
      </c>
      <c r="D99" s="242">
        <v>0</v>
      </c>
      <c r="E99" s="242">
        <v>11.99</v>
      </c>
      <c r="F99" s="52" t="str">
        <f t="shared" si="0"/>
        <v>-</v>
      </c>
    </row>
    <row r="100" spans="1:6" ht="24" x14ac:dyDescent="0.2">
      <c r="A100" s="53">
        <v>6432</v>
      </c>
      <c r="B100" s="232" t="s">
        <v>246</v>
      </c>
      <c r="C100" s="50" t="s">
        <v>247</v>
      </c>
      <c r="D100" s="242">
        <v>4606.25</v>
      </c>
      <c r="E100" s="242">
        <v>3744.33</v>
      </c>
      <c r="F100" s="52">
        <f t="shared" si="0"/>
        <v>81.288032564450475</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67448.36</v>
      </c>
      <c r="E102" s="242">
        <v>6116.74</v>
      </c>
      <c r="F102" s="52">
        <f t="shared" si="0"/>
        <v>9.0687749857817153</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209534237.72</v>
      </c>
      <c r="E106" s="51">
        <f t="shared" si="23"/>
        <v>203612911.42000002</v>
      </c>
      <c r="F106" s="52">
        <f t="shared" si="0"/>
        <v>97.174053097750729</v>
      </c>
    </row>
    <row r="107" spans="1:6" ht="12.75" customHeight="1" x14ac:dyDescent="0.2">
      <c r="A107" s="53">
        <v>651</v>
      </c>
      <c r="B107" s="85" t="s">
        <v>260</v>
      </c>
      <c r="C107" s="50" t="s">
        <v>261</v>
      </c>
      <c r="D107" s="51">
        <f t="shared" ref="D107:E107" si="24">SUM(D108:D111)</f>
        <v>4257269.28</v>
      </c>
      <c r="E107" s="51">
        <f t="shared" si="24"/>
        <v>2224301.33</v>
      </c>
      <c r="F107" s="52">
        <f t="shared" si="0"/>
        <v>52.247137395076869</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2909415.07</v>
      </c>
      <c r="E109" s="242">
        <v>1061286.8400000001</v>
      </c>
      <c r="F109" s="52">
        <f t="shared" si="0"/>
        <v>36.477670406787304</v>
      </c>
    </row>
    <row r="110" spans="1:6" ht="12.75" customHeight="1" x14ac:dyDescent="0.2">
      <c r="A110" s="53">
        <v>6513</v>
      </c>
      <c r="B110" s="85" t="s">
        <v>266</v>
      </c>
      <c r="C110" s="50" t="s">
        <v>267</v>
      </c>
      <c r="D110" s="242">
        <v>819659.72</v>
      </c>
      <c r="E110" s="242">
        <v>548805.75</v>
      </c>
      <c r="F110" s="52">
        <f t="shared" si="0"/>
        <v>66.955315310602316</v>
      </c>
    </row>
    <row r="111" spans="1:6" ht="12.75" customHeight="1" x14ac:dyDescent="0.2">
      <c r="A111" s="53">
        <v>6514</v>
      </c>
      <c r="B111" s="85" t="s">
        <v>268</v>
      </c>
      <c r="C111" s="50" t="s">
        <v>269</v>
      </c>
      <c r="D111" s="242">
        <v>528194.49</v>
      </c>
      <c r="E111" s="242">
        <v>614208.74</v>
      </c>
      <c r="F111" s="52">
        <f t="shared" si="0"/>
        <v>116.28457918976021</v>
      </c>
    </row>
    <row r="112" spans="1:6" ht="12.75" customHeight="1" x14ac:dyDescent="0.2">
      <c r="A112" s="53">
        <v>652</v>
      </c>
      <c r="B112" s="85" t="s">
        <v>270</v>
      </c>
      <c r="C112" s="50" t="s">
        <v>271</v>
      </c>
      <c r="D112" s="51">
        <f t="shared" ref="D112:E112" si="25">SUM(D113:D119)</f>
        <v>76779146.430000007</v>
      </c>
      <c r="E112" s="51">
        <f t="shared" si="25"/>
        <v>76038372.739999995</v>
      </c>
      <c r="F112" s="52">
        <f t="shared" si="0"/>
        <v>99.035188948505208</v>
      </c>
    </row>
    <row r="113" spans="1:6" ht="12.75" customHeight="1" x14ac:dyDescent="0.2">
      <c r="A113" s="53">
        <v>6521</v>
      </c>
      <c r="B113" s="85" t="s">
        <v>272</v>
      </c>
      <c r="C113" s="50" t="s">
        <v>273</v>
      </c>
      <c r="D113" s="242">
        <v>32423.93</v>
      </c>
      <c r="E113" s="242">
        <v>33012.78</v>
      </c>
      <c r="F113" s="52">
        <f t="shared" si="0"/>
        <v>101.81609693827984</v>
      </c>
    </row>
    <row r="114" spans="1:6" ht="12.75" customHeight="1" x14ac:dyDescent="0.2">
      <c r="A114" s="53">
        <v>6522</v>
      </c>
      <c r="B114" s="85" t="s">
        <v>274</v>
      </c>
      <c r="C114" s="50" t="s">
        <v>275</v>
      </c>
      <c r="D114" s="242">
        <v>159461.34</v>
      </c>
      <c r="E114" s="242">
        <v>166357.63</v>
      </c>
      <c r="F114" s="52">
        <f t="shared" si="0"/>
        <v>104.32474103127443</v>
      </c>
    </row>
    <row r="115" spans="1:6" ht="12.75" customHeight="1" x14ac:dyDescent="0.2">
      <c r="A115" s="53">
        <v>6524</v>
      </c>
      <c r="B115" s="85" t="s">
        <v>276</v>
      </c>
      <c r="C115" s="50" t="s">
        <v>277</v>
      </c>
      <c r="D115" s="242">
        <v>57752.12</v>
      </c>
      <c r="E115" s="242">
        <v>118083.74</v>
      </c>
      <c r="F115" s="52">
        <f t="shared" si="0"/>
        <v>204.46650270154583</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73594733.010000005</v>
      </c>
      <c r="E117" s="242">
        <v>75096282.079999998</v>
      </c>
      <c r="F117" s="52">
        <f t="shared" si="0"/>
        <v>102.04029420121132</v>
      </c>
    </row>
    <row r="118" spans="1:6" ht="12.75" customHeight="1" x14ac:dyDescent="0.2">
      <c r="A118" s="53">
        <v>6527</v>
      </c>
      <c r="B118" s="85" t="s">
        <v>282</v>
      </c>
      <c r="C118" s="50" t="s">
        <v>283</v>
      </c>
      <c r="D118" s="242">
        <v>2933780.61</v>
      </c>
      <c r="E118" s="242">
        <v>624624.56999999995</v>
      </c>
      <c r="F118" s="52">
        <f t="shared" si="0"/>
        <v>21.290773000234669</v>
      </c>
    </row>
    <row r="119" spans="1:6" ht="24" x14ac:dyDescent="0.2">
      <c r="A119" s="53" t="s">
        <v>284</v>
      </c>
      <c r="B119" s="232" t="s">
        <v>285</v>
      </c>
      <c r="C119" s="50" t="s">
        <v>284</v>
      </c>
      <c r="D119" s="242">
        <v>995.42</v>
      </c>
      <c r="E119" s="242">
        <v>11.94</v>
      </c>
      <c r="F119" s="52">
        <f t="shared" si="0"/>
        <v>1.1994936810592514</v>
      </c>
    </row>
    <row r="120" spans="1:6" ht="12.75" customHeight="1" x14ac:dyDescent="0.2">
      <c r="A120" s="53">
        <v>653</v>
      </c>
      <c r="B120" s="85" t="s">
        <v>286</v>
      </c>
      <c r="C120" s="50" t="s">
        <v>287</v>
      </c>
      <c r="D120" s="51">
        <f t="shared" ref="D120:E120" si="26">SUM(D121:D123)</f>
        <v>128497822.00999999</v>
      </c>
      <c r="E120" s="51">
        <f t="shared" si="26"/>
        <v>125350237.35000001</v>
      </c>
      <c r="F120" s="52">
        <f t="shared" si="0"/>
        <v>97.550476256511928</v>
      </c>
    </row>
    <row r="121" spans="1:6" ht="12.75" customHeight="1" x14ac:dyDescent="0.2">
      <c r="A121" s="53">
        <v>6531</v>
      </c>
      <c r="B121" s="85" t="s">
        <v>288</v>
      </c>
      <c r="C121" s="50" t="s">
        <v>289</v>
      </c>
      <c r="D121" s="242">
        <v>29059275.91</v>
      </c>
      <c r="E121" s="242">
        <v>30893793.309999999</v>
      </c>
      <c r="F121" s="52">
        <f t="shared" si="0"/>
        <v>106.31301827919498</v>
      </c>
    </row>
    <row r="122" spans="1:6" ht="12.75" customHeight="1" x14ac:dyDescent="0.2">
      <c r="A122" s="53">
        <v>6532</v>
      </c>
      <c r="B122" s="85" t="s">
        <v>290</v>
      </c>
      <c r="C122" s="50" t="s">
        <v>291</v>
      </c>
      <c r="D122" s="242">
        <v>99437771.390000001</v>
      </c>
      <c r="E122" s="242">
        <v>94455889.609999999</v>
      </c>
      <c r="F122" s="52">
        <f t="shared" si="0"/>
        <v>94.989950287139067</v>
      </c>
    </row>
    <row r="123" spans="1:6" ht="12.75" customHeight="1" x14ac:dyDescent="0.2">
      <c r="A123" s="53">
        <v>6533</v>
      </c>
      <c r="B123" s="85" t="s">
        <v>292</v>
      </c>
      <c r="C123" s="50" t="s">
        <v>293</v>
      </c>
      <c r="D123" s="242">
        <v>774.71</v>
      </c>
      <c r="E123" s="242">
        <v>554.42999999999995</v>
      </c>
      <c r="F123" s="52">
        <f t="shared" si="0"/>
        <v>71.566134424494322</v>
      </c>
    </row>
    <row r="124" spans="1:6" ht="24" x14ac:dyDescent="0.2">
      <c r="A124" s="53">
        <v>66</v>
      </c>
      <c r="B124" s="231" t="s">
        <v>294</v>
      </c>
      <c r="C124" s="50" t="s">
        <v>295</v>
      </c>
      <c r="D124" s="51">
        <f t="shared" ref="D124:E124" si="27">D125+D128</f>
        <v>39117828.709999993</v>
      </c>
      <c r="E124" s="51">
        <f t="shared" si="27"/>
        <v>45122062.059999995</v>
      </c>
      <c r="F124" s="52">
        <f t="shared" si="0"/>
        <v>115.34909668558646</v>
      </c>
    </row>
    <row r="125" spans="1:6" ht="12.75" customHeight="1" x14ac:dyDescent="0.2">
      <c r="A125" s="53">
        <v>661</v>
      </c>
      <c r="B125" s="86" t="s">
        <v>296</v>
      </c>
      <c r="C125" s="50" t="s">
        <v>297</v>
      </c>
      <c r="D125" s="51">
        <f t="shared" ref="D125:E125" si="28">SUM(D126:D127)</f>
        <v>35426351.729999997</v>
      </c>
      <c r="E125" s="51">
        <f t="shared" si="28"/>
        <v>40379826.629999995</v>
      </c>
      <c r="F125" s="52">
        <f t="shared" si="0"/>
        <v>113.98245841895501</v>
      </c>
    </row>
    <row r="126" spans="1:6" ht="12.75" customHeight="1" x14ac:dyDescent="0.2">
      <c r="A126" s="53">
        <v>6614</v>
      </c>
      <c r="B126" s="86" t="s">
        <v>298</v>
      </c>
      <c r="C126" s="50" t="s">
        <v>299</v>
      </c>
      <c r="D126" s="242">
        <v>2837547.74</v>
      </c>
      <c r="E126" s="242">
        <v>3472282.44</v>
      </c>
      <c r="F126" s="52">
        <f t="shared" si="0"/>
        <v>122.36912849261876</v>
      </c>
    </row>
    <row r="127" spans="1:6" ht="12.75" customHeight="1" x14ac:dyDescent="0.2">
      <c r="A127" s="53">
        <v>6615</v>
      </c>
      <c r="B127" s="86" t="s">
        <v>300</v>
      </c>
      <c r="C127" s="50" t="s">
        <v>301</v>
      </c>
      <c r="D127" s="242">
        <v>32588803.989999998</v>
      </c>
      <c r="E127" s="242">
        <v>36907544.189999998</v>
      </c>
      <c r="F127" s="52">
        <f t="shared" si="0"/>
        <v>113.25222061332849</v>
      </c>
    </row>
    <row r="128" spans="1:6" ht="24" x14ac:dyDescent="0.2">
      <c r="A128" s="53">
        <v>663</v>
      </c>
      <c r="B128" s="231" t="s">
        <v>302</v>
      </c>
      <c r="C128" s="50" t="s">
        <v>303</v>
      </c>
      <c r="D128" s="51">
        <f t="shared" ref="D128:E128" si="29">SUM(D129:D132)</f>
        <v>3691476.9799999995</v>
      </c>
      <c r="E128" s="51">
        <f t="shared" si="29"/>
        <v>4742235.43</v>
      </c>
      <c r="F128" s="52">
        <f t="shared" si="0"/>
        <v>128.46444541555832</v>
      </c>
    </row>
    <row r="129" spans="1:6" ht="12.75" customHeight="1" x14ac:dyDescent="0.2">
      <c r="A129" s="53">
        <v>6631</v>
      </c>
      <c r="B129" s="86" t="s">
        <v>304</v>
      </c>
      <c r="C129" s="50" t="s">
        <v>305</v>
      </c>
      <c r="D129" s="242">
        <v>2863843.01</v>
      </c>
      <c r="E129" s="242">
        <v>2963555.22</v>
      </c>
      <c r="F129" s="52">
        <f t="shared" si="0"/>
        <v>103.48176243082543</v>
      </c>
    </row>
    <row r="130" spans="1:6" ht="12.75" customHeight="1" x14ac:dyDescent="0.2">
      <c r="A130" s="53">
        <v>6632</v>
      </c>
      <c r="B130" s="232" t="s">
        <v>306</v>
      </c>
      <c r="C130" s="50" t="s">
        <v>307</v>
      </c>
      <c r="D130" s="242">
        <v>827633.97</v>
      </c>
      <c r="E130" s="242">
        <v>1778680.21</v>
      </c>
      <c r="F130" s="52">
        <f t="shared" si="0"/>
        <v>214.91145536232642</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194018252.30000001</v>
      </c>
      <c r="E133" s="51">
        <f t="shared" si="30"/>
        <v>214778824.91</v>
      </c>
      <c r="F133" s="52">
        <f t="shared" ref="F133:F223" si="31">IF(D133&lt;&gt;0,IF(E133/D133&gt;=100,"&gt;&gt;100",E133/D133*100),"-")</f>
        <v>110.7003193585617</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194018252.30000001</v>
      </c>
      <c r="E138" s="242">
        <v>214778824.91</v>
      </c>
      <c r="F138" s="52">
        <f t="shared" si="31"/>
        <v>110.7003193585617</v>
      </c>
    </row>
    <row r="139" spans="1:6" ht="12.75" customHeight="1" x14ac:dyDescent="0.2">
      <c r="A139" s="53">
        <v>68</v>
      </c>
      <c r="B139" s="85" t="s">
        <v>324</v>
      </c>
      <c r="C139" s="50" t="s">
        <v>325</v>
      </c>
      <c r="D139" s="51">
        <f t="shared" ref="D139:E139" si="33">D140+D150</f>
        <v>9732664.0899999999</v>
      </c>
      <c r="E139" s="51">
        <f t="shared" si="33"/>
        <v>12569699.709999999</v>
      </c>
      <c r="F139" s="52">
        <f t="shared" si="31"/>
        <v>129.1496304995768</v>
      </c>
    </row>
    <row r="140" spans="1:6" ht="12.75" customHeight="1" x14ac:dyDescent="0.2">
      <c r="A140" s="53">
        <v>681</v>
      </c>
      <c r="B140" s="85" t="s">
        <v>326</v>
      </c>
      <c r="C140" s="50" t="s">
        <v>327</v>
      </c>
      <c r="D140" s="51">
        <f t="shared" ref="D140:E140" si="34">SUM(D141:D149)</f>
        <v>2601686.88</v>
      </c>
      <c r="E140" s="51">
        <f t="shared" si="34"/>
        <v>2424201.36</v>
      </c>
      <c r="F140" s="52">
        <f t="shared" si="31"/>
        <v>93.178059920877175</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2601686.88</v>
      </c>
      <c r="E149" s="242">
        <v>2424201.36</v>
      </c>
      <c r="F149" s="52">
        <f t="shared" si="31"/>
        <v>93.178059920877175</v>
      </c>
    </row>
    <row r="150" spans="1:6" ht="12.75" customHeight="1" x14ac:dyDescent="0.2">
      <c r="A150" s="53">
        <v>683</v>
      </c>
      <c r="B150" s="85" t="s">
        <v>346</v>
      </c>
      <c r="C150" s="50" t="s">
        <v>347</v>
      </c>
      <c r="D150" s="242">
        <v>7130977.21</v>
      </c>
      <c r="E150" s="242">
        <v>10145498.35</v>
      </c>
      <c r="F150" s="52">
        <f t="shared" si="31"/>
        <v>142.27360502250153</v>
      </c>
    </row>
    <row r="151" spans="1:6" ht="12.75" customHeight="1" x14ac:dyDescent="0.2">
      <c r="A151" s="53">
        <v>3</v>
      </c>
      <c r="B151" s="85" t="s">
        <v>348</v>
      </c>
      <c r="C151" s="50" t="s">
        <v>56</v>
      </c>
      <c r="D151" s="51">
        <f t="shared" ref="D151:E151" si="35">D152+D163+D196+D215+D224+D252+D263</f>
        <v>1495508073.7499995</v>
      </c>
      <c r="E151" s="51">
        <f t="shared" si="35"/>
        <v>1773372056.6200001</v>
      </c>
      <c r="F151" s="52">
        <f t="shared" si="31"/>
        <v>118.57990523402889</v>
      </c>
    </row>
    <row r="152" spans="1:6" ht="12.75" customHeight="1" x14ac:dyDescent="0.2">
      <c r="A152" s="53">
        <v>31</v>
      </c>
      <c r="B152" s="85" t="s">
        <v>349</v>
      </c>
      <c r="C152" s="50" t="s">
        <v>350</v>
      </c>
      <c r="D152" s="51">
        <f t="shared" ref="D152:E152" si="36">D153+D158+D159</f>
        <v>701413178.24999988</v>
      </c>
      <c r="E152" s="51">
        <f t="shared" si="36"/>
        <v>813463525.18000007</v>
      </c>
      <c r="F152" s="52">
        <f t="shared" si="31"/>
        <v>115.97494178959707</v>
      </c>
    </row>
    <row r="153" spans="1:6" ht="12.75" customHeight="1" x14ac:dyDescent="0.2">
      <c r="A153" s="53">
        <v>311</v>
      </c>
      <c r="B153" s="85" t="s">
        <v>351</v>
      </c>
      <c r="C153" s="50" t="s">
        <v>352</v>
      </c>
      <c r="D153" s="51">
        <f t="shared" ref="D153:E153" si="37">SUM(D154:D157)</f>
        <v>581211033.25999987</v>
      </c>
      <c r="E153" s="51">
        <f t="shared" si="37"/>
        <v>664067688.63000011</v>
      </c>
      <c r="F153" s="52">
        <f t="shared" si="31"/>
        <v>114.25586415750904</v>
      </c>
    </row>
    <row r="154" spans="1:6" ht="12.75" customHeight="1" x14ac:dyDescent="0.2">
      <c r="A154" s="53">
        <v>3111</v>
      </c>
      <c r="B154" s="85" t="s">
        <v>353</v>
      </c>
      <c r="C154" s="50" t="s">
        <v>354</v>
      </c>
      <c r="D154" s="242">
        <v>566758537.37</v>
      </c>
      <c r="E154" s="242">
        <v>636974639.32000005</v>
      </c>
      <c r="F154" s="52">
        <f t="shared" si="31"/>
        <v>112.3890682398597</v>
      </c>
    </row>
    <row r="155" spans="1:6" ht="12.75" customHeight="1" x14ac:dyDescent="0.2">
      <c r="A155" s="53">
        <v>3112</v>
      </c>
      <c r="B155" s="85" t="s">
        <v>355</v>
      </c>
      <c r="C155" s="50" t="s">
        <v>356</v>
      </c>
      <c r="D155" s="242">
        <v>48570.66</v>
      </c>
      <c r="E155" s="242">
        <v>67753.850000000006</v>
      </c>
      <c r="F155" s="52">
        <f t="shared" si="31"/>
        <v>139.49542789824145</v>
      </c>
    </row>
    <row r="156" spans="1:6" ht="12.75" customHeight="1" x14ac:dyDescent="0.2">
      <c r="A156" s="53">
        <v>3113</v>
      </c>
      <c r="B156" s="85" t="s">
        <v>357</v>
      </c>
      <c r="C156" s="50" t="s">
        <v>358</v>
      </c>
      <c r="D156" s="242">
        <v>7443874.9299999997</v>
      </c>
      <c r="E156" s="242">
        <v>14188266.140000001</v>
      </c>
      <c r="F156" s="52">
        <f t="shared" si="31"/>
        <v>190.60323115880186</v>
      </c>
    </row>
    <row r="157" spans="1:6" ht="12.75" customHeight="1" x14ac:dyDescent="0.2">
      <c r="A157" s="53">
        <v>3114</v>
      </c>
      <c r="B157" s="85" t="s">
        <v>359</v>
      </c>
      <c r="C157" s="50" t="s">
        <v>360</v>
      </c>
      <c r="D157" s="242">
        <v>6960050.2999999998</v>
      </c>
      <c r="E157" s="242">
        <v>12837029.32</v>
      </c>
      <c r="F157" s="52">
        <f t="shared" si="31"/>
        <v>184.43874349586238</v>
      </c>
    </row>
    <row r="158" spans="1:6" ht="12.75" customHeight="1" x14ac:dyDescent="0.2">
      <c r="A158" s="53">
        <v>312</v>
      </c>
      <c r="B158" s="85" t="s">
        <v>361</v>
      </c>
      <c r="C158" s="50" t="s">
        <v>362</v>
      </c>
      <c r="D158" s="242">
        <v>27273698.949999999</v>
      </c>
      <c r="E158" s="242">
        <v>43630908.299999997</v>
      </c>
      <c r="F158" s="52">
        <f t="shared" si="31"/>
        <v>159.97429750906596</v>
      </c>
    </row>
    <row r="159" spans="1:6" ht="12.75" customHeight="1" x14ac:dyDescent="0.2">
      <c r="A159" s="53">
        <v>313</v>
      </c>
      <c r="B159" s="85" t="s">
        <v>363</v>
      </c>
      <c r="C159" s="50" t="s">
        <v>364</v>
      </c>
      <c r="D159" s="51">
        <f t="shared" ref="D159:E159" si="38">SUM(D160:D162)</f>
        <v>92928446.039999992</v>
      </c>
      <c r="E159" s="51">
        <f t="shared" si="38"/>
        <v>105764928.25</v>
      </c>
      <c r="F159" s="52">
        <f t="shared" si="31"/>
        <v>113.81329695804305</v>
      </c>
    </row>
    <row r="160" spans="1:6" ht="12.75" customHeight="1" x14ac:dyDescent="0.2">
      <c r="A160" s="53">
        <v>3131</v>
      </c>
      <c r="B160" s="85" t="s">
        <v>142</v>
      </c>
      <c r="C160" s="50" t="s">
        <v>365</v>
      </c>
      <c r="D160" s="242">
        <v>530158.69999999995</v>
      </c>
      <c r="E160" s="242">
        <v>617424.02</v>
      </c>
      <c r="F160" s="52">
        <f t="shared" si="31"/>
        <v>116.4602259663003</v>
      </c>
    </row>
    <row r="161" spans="1:6" ht="12.75" customHeight="1" x14ac:dyDescent="0.2">
      <c r="A161" s="53">
        <v>3132</v>
      </c>
      <c r="B161" s="85" t="s">
        <v>366</v>
      </c>
      <c r="C161" s="50" t="s">
        <v>367</v>
      </c>
      <c r="D161" s="242">
        <v>92362640.269999996</v>
      </c>
      <c r="E161" s="242">
        <v>105109688.44</v>
      </c>
      <c r="F161" s="52">
        <f t="shared" si="31"/>
        <v>113.80108681685263</v>
      </c>
    </row>
    <row r="162" spans="1:6" ht="12.75" customHeight="1" x14ac:dyDescent="0.2">
      <c r="A162" s="53">
        <v>3133</v>
      </c>
      <c r="B162" s="85" t="s">
        <v>368</v>
      </c>
      <c r="C162" s="50" t="s">
        <v>369</v>
      </c>
      <c r="D162" s="242">
        <v>35647.07</v>
      </c>
      <c r="E162" s="242">
        <v>37815.79</v>
      </c>
      <c r="F162" s="52">
        <f t="shared" si="31"/>
        <v>106.08386607931592</v>
      </c>
    </row>
    <row r="163" spans="1:6" ht="12.75" customHeight="1" x14ac:dyDescent="0.2">
      <c r="A163" s="53">
        <v>32</v>
      </c>
      <c r="B163" s="85" t="s">
        <v>370</v>
      </c>
      <c r="C163" s="50" t="s">
        <v>371</v>
      </c>
      <c r="D163" s="51">
        <f t="shared" ref="D163:E163" si="39">D164+D169+D177+D187+D188</f>
        <v>427616685.57999992</v>
      </c>
      <c r="E163" s="51">
        <f t="shared" si="39"/>
        <v>551843109.63999999</v>
      </c>
      <c r="F163" s="52">
        <f t="shared" si="31"/>
        <v>129.05088324406822</v>
      </c>
    </row>
    <row r="164" spans="1:6" ht="12.75" customHeight="1" x14ac:dyDescent="0.2">
      <c r="A164" s="53">
        <v>321</v>
      </c>
      <c r="B164" s="85" t="s">
        <v>372</v>
      </c>
      <c r="C164" s="50" t="s">
        <v>373</v>
      </c>
      <c r="D164" s="51">
        <f t="shared" ref="D164:E164" si="40">SUM(D165:D168)</f>
        <v>23103617.539999999</v>
      </c>
      <c r="E164" s="51">
        <f t="shared" si="40"/>
        <v>25487237.629999995</v>
      </c>
      <c r="F164" s="52">
        <f t="shared" si="31"/>
        <v>110.31708599691439</v>
      </c>
    </row>
    <row r="165" spans="1:6" ht="12.75" customHeight="1" x14ac:dyDescent="0.2">
      <c r="A165" s="53">
        <v>3211</v>
      </c>
      <c r="B165" s="85" t="s">
        <v>374</v>
      </c>
      <c r="C165" s="50" t="s">
        <v>375</v>
      </c>
      <c r="D165" s="242">
        <v>3552892.16</v>
      </c>
      <c r="E165" s="242">
        <v>4433840.5599999996</v>
      </c>
      <c r="F165" s="52">
        <f t="shared" si="31"/>
        <v>124.79524737390281</v>
      </c>
    </row>
    <row r="166" spans="1:6" ht="12.75" customHeight="1" x14ac:dyDescent="0.2">
      <c r="A166" s="53">
        <v>3212</v>
      </c>
      <c r="B166" s="85" t="s">
        <v>376</v>
      </c>
      <c r="C166" s="50" t="s">
        <v>377</v>
      </c>
      <c r="D166" s="242">
        <v>17859688.710000001</v>
      </c>
      <c r="E166" s="242">
        <v>18633794.77</v>
      </c>
      <c r="F166" s="52">
        <f t="shared" si="31"/>
        <v>104.33437599372357</v>
      </c>
    </row>
    <row r="167" spans="1:6" ht="12.75" customHeight="1" x14ac:dyDescent="0.2">
      <c r="A167" s="53">
        <v>3213</v>
      </c>
      <c r="B167" s="85" t="s">
        <v>378</v>
      </c>
      <c r="C167" s="50" t="s">
        <v>379</v>
      </c>
      <c r="D167" s="242">
        <v>1592305.67</v>
      </c>
      <c r="E167" s="242">
        <v>2284878.81</v>
      </c>
      <c r="F167" s="52">
        <f t="shared" si="31"/>
        <v>143.49498673831891</v>
      </c>
    </row>
    <row r="168" spans="1:6" ht="12.75" customHeight="1" x14ac:dyDescent="0.2">
      <c r="A168" s="53">
        <v>3214</v>
      </c>
      <c r="B168" s="85" t="s">
        <v>380</v>
      </c>
      <c r="C168" s="50" t="s">
        <v>381</v>
      </c>
      <c r="D168" s="242">
        <v>98731</v>
      </c>
      <c r="E168" s="242">
        <v>134723.49</v>
      </c>
      <c r="F168" s="52">
        <f t="shared" si="31"/>
        <v>136.45510528608037</v>
      </c>
    </row>
    <row r="169" spans="1:6" ht="12.75" customHeight="1" x14ac:dyDescent="0.2">
      <c r="A169" s="53">
        <v>322</v>
      </c>
      <c r="B169" s="85" t="s">
        <v>382</v>
      </c>
      <c r="C169" s="50" t="s">
        <v>383</v>
      </c>
      <c r="D169" s="51">
        <f t="shared" ref="D169:E169" si="41">SUM(D170:D176)</f>
        <v>126362662.07000001</v>
      </c>
      <c r="E169" s="51">
        <f t="shared" si="41"/>
        <v>139906523.19999999</v>
      </c>
      <c r="F169" s="52">
        <f t="shared" si="31"/>
        <v>110.71824612439489</v>
      </c>
    </row>
    <row r="170" spans="1:6" ht="12.75" customHeight="1" x14ac:dyDescent="0.2">
      <c r="A170" s="53">
        <v>3221</v>
      </c>
      <c r="B170" s="85" t="s">
        <v>384</v>
      </c>
      <c r="C170" s="50" t="s">
        <v>385</v>
      </c>
      <c r="D170" s="242">
        <v>9558340.8599999994</v>
      </c>
      <c r="E170" s="242">
        <v>11570518.800000001</v>
      </c>
      <c r="F170" s="52">
        <f t="shared" si="31"/>
        <v>121.05153990082754</v>
      </c>
    </row>
    <row r="171" spans="1:6" ht="12.75" customHeight="1" x14ac:dyDescent="0.2">
      <c r="A171" s="53">
        <v>3222</v>
      </c>
      <c r="B171" s="85" t="s">
        <v>386</v>
      </c>
      <c r="C171" s="50" t="s">
        <v>387</v>
      </c>
      <c r="D171" s="242">
        <v>65589885.310000002</v>
      </c>
      <c r="E171" s="242">
        <v>78254332.799999997</v>
      </c>
      <c r="F171" s="52">
        <f t="shared" si="31"/>
        <v>119.30853733032696</v>
      </c>
    </row>
    <row r="172" spans="1:6" ht="12.75" customHeight="1" x14ac:dyDescent="0.2">
      <c r="A172" s="53">
        <v>3223</v>
      </c>
      <c r="B172" s="85" t="s">
        <v>388</v>
      </c>
      <c r="C172" s="50" t="s">
        <v>389</v>
      </c>
      <c r="D172" s="242">
        <v>44592140.090000004</v>
      </c>
      <c r="E172" s="242">
        <v>42136661.530000001</v>
      </c>
      <c r="F172" s="52">
        <f t="shared" si="31"/>
        <v>94.493472268780721</v>
      </c>
    </row>
    <row r="173" spans="1:6" ht="12.75" customHeight="1" x14ac:dyDescent="0.2">
      <c r="A173" s="53">
        <v>3224</v>
      </c>
      <c r="B173" s="85" t="s">
        <v>390</v>
      </c>
      <c r="C173" s="50" t="s">
        <v>391</v>
      </c>
      <c r="D173" s="242">
        <v>2901993.67</v>
      </c>
      <c r="E173" s="242">
        <v>3580047.98</v>
      </c>
      <c r="F173" s="52">
        <f t="shared" si="31"/>
        <v>123.36512022784667</v>
      </c>
    </row>
    <row r="174" spans="1:6" ht="12.75" customHeight="1" x14ac:dyDescent="0.2">
      <c r="A174" s="53">
        <v>3225</v>
      </c>
      <c r="B174" s="85" t="s">
        <v>392</v>
      </c>
      <c r="C174" s="50" t="s">
        <v>393</v>
      </c>
      <c r="D174" s="242">
        <v>2543261.4300000002</v>
      </c>
      <c r="E174" s="242">
        <v>3056647.04</v>
      </c>
      <c r="F174" s="52">
        <f t="shared" si="31"/>
        <v>120.18611236517671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1177040.71</v>
      </c>
      <c r="E176" s="242">
        <v>1308315.05</v>
      </c>
      <c r="F176" s="52">
        <f t="shared" si="31"/>
        <v>111.15291415876347</v>
      </c>
    </row>
    <row r="177" spans="1:6" ht="12.75" customHeight="1" x14ac:dyDescent="0.2">
      <c r="A177" s="53">
        <v>323</v>
      </c>
      <c r="B177" s="85" t="s">
        <v>398</v>
      </c>
      <c r="C177" s="50" t="s">
        <v>399</v>
      </c>
      <c r="D177" s="51">
        <f t="shared" ref="D177:E177" si="42">SUM(D178:D186)</f>
        <v>263131140.29999998</v>
      </c>
      <c r="E177" s="51">
        <f t="shared" si="42"/>
        <v>369207858.33000004</v>
      </c>
      <c r="F177" s="52">
        <f t="shared" si="31"/>
        <v>140.31325137308352</v>
      </c>
    </row>
    <row r="178" spans="1:6" ht="12.75" customHeight="1" x14ac:dyDescent="0.2">
      <c r="A178" s="53">
        <v>3231</v>
      </c>
      <c r="B178" s="85" t="s">
        <v>400</v>
      </c>
      <c r="C178" s="50" t="s">
        <v>401</v>
      </c>
      <c r="D178" s="242">
        <v>6807810.9100000001</v>
      </c>
      <c r="E178" s="242">
        <v>6764349.7300000004</v>
      </c>
      <c r="F178" s="52">
        <f t="shared" si="31"/>
        <v>99.361598308552317</v>
      </c>
    </row>
    <row r="179" spans="1:6" ht="12.75" customHeight="1" x14ac:dyDescent="0.2">
      <c r="A179" s="53">
        <v>3232</v>
      </c>
      <c r="B179" s="85" t="s">
        <v>402</v>
      </c>
      <c r="C179" s="50" t="s">
        <v>403</v>
      </c>
      <c r="D179" s="242">
        <v>119489340.29000001</v>
      </c>
      <c r="E179" s="242">
        <v>199658614.46000001</v>
      </c>
      <c r="F179" s="52">
        <f t="shared" si="31"/>
        <v>167.09324361104478</v>
      </c>
    </row>
    <row r="180" spans="1:6" ht="12.75" customHeight="1" x14ac:dyDescent="0.2">
      <c r="A180" s="53">
        <v>3233</v>
      </c>
      <c r="B180" s="85" t="s">
        <v>404</v>
      </c>
      <c r="C180" s="50" t="s">
        <v>405</v>
      </c>
      <c r="D180" s="242">
        <v>1510982.46</v>
      </c>
      <c r="E180" s="242">
        <v>3062646.61</v>
      </c>
      <c r="F180" s="52">
        <f t="shared" si="31"/>
        <v>202.6923998839801</v>
      </c>
    </row>
    <row r="181" spans="1:6" ht="12.75" customHeight="1" x14ac:dyDescent="0.2">
      <c r="A181" s="53">
        <v>3234</v>
      </c>
      <c r="B181" s="85" t="s">
        <v>406</v>
      </c>
      <c r="C181" s="50" t="s">
        <v>407</v>
      </c>
      <c r="D181" s="242">
        <v>17150846.449999999</v>
      </c>
      <c r="E181" s="242">
        <v>20581848.23</v>
      </c>
      <c r="F181" s="52">
        <f t="shared" si="31"/>
        <v>120.0048539295272</v>
      </c>
    </row>
    <row r="182" spans="1:6" ht="12.75" customHeight="1" x14ac:dyDescent="0.2">
      <c r="A182" s="53">
        <v>3235</v>
      </c>
      <c r="B182" s="85" t="s">
        <v>408</v>
      </c>
      <c r="C182" s="50" t="s">
        <v>409</v>
      </c>
      <c r="D182" s="242">
        <v>62582769.520000003</v>
      </c>
      <c r="E182" s="242">
        <v>66440975.460000001</v>
      </c>
      <c r="F182" s="52">
        <f t="shared" si="31"/>
        <v>106.16496516468004</v>
      </c>
    </row>
    <row r="183" spans="1:6" ht="12.75" customHeight="1" x14ac:dyDescent="0.2">
      <c r="A183" s="53">
        <v>3236</v>
      </c>
      <c r="B183" s="85" t="s">
        <v>410</v>
      </c>
      <c r="C183" s="50" t="s">
        <v>411</v>
      </c>
      <c r="D183" s="242">
        <v>4269462.07</v>
      </c>
      <c r="E183" s="242">
        <v>5190479.05</v>
      </c>
      <c r="F183" s="52">
        <f t="shared" si="31"/>
        <v>121.57220195189599</v>
      </c>
    </row>
    <row r="184" spans="1:6" ht="12.75" customHeight="1" x14ac:dyDescent="0.2">
      <c r="A184" s="53">
        <v>3237</v>
      </c>
      <c r="B184" s="85" t="s">
        <v>412</v>
      </c>
      <c r="C184" s="50" t="s">
        <v>413</v>
      </c>
      <c r="D184" s="242">
        <v>17665348.079999998</v>
      </c>
      <c r="E184" s="242">
        <v>23807785.59</v>
      </c>
      <c r="F184" s="52">
        <f t="shared" si="31"/>
        <v>134.77110941818478</v>
      </c>
    </row>
    <row r="185" spans="1:6" ht="12.75" customHeight="1" x14ac:dyDescent="0.2">
      <c r="A185" s="53">
        <v>3238</v>
      </c>
      <c r="B185" s="85" t="s">
        <v>414</v>
      </c>
      <c r="C185" s="50" t="s">
        <v>415</v>
      </c>
      <c r="D185" s="242">
        <v>6909892.9000000004</v>
      </c>
      <c r="E185" s="242">
        <v>9682339.7200000007</v>
      </c>
      <c r="F185" s="52">
        <f t="shared" si="31"/>
        <v>140.12286239631877</v>
      </c>
    </row>
    <row r="186" spans="1:6" ht="12.75" customHeight="1" x14ac:dyDescent="0.2">
      <c r="A186" s="53">
        <v>3239</v>
      </c>
      <c r="B186" s="85" t="s">
        <v>416</v>
      </c>
      <c r="C186" s="50" t="s">
        <v>417</v>
      </c>
      <c r="D186" s="242">
        <v>26744687.620000001</v>
      </c>
      <c r="E186" s="242">
        <v>34018819.479999997</v>
      </c>
      <c r="F186" s="52">
        <f t="shared" si="31"/>
        <v>127.19841773197722</v>
      </c>
    </row>
    <row r="187" spans="1:6" ht="12.75" customHeight="1" x14ac:dyDescent="0.2">
      <c r="A187" s="53">
        <v>324</v>
      </c>
      <c r="B187" s="85" t="s">
        <v>418</v>
      </c>
      <c r="C187" s="50" t="s">
        <v>419</v>
      </c>
      <c r="D187" s="242">
        <v>1117673.96</v>
      </c>
      <c r="E187" s="242">
        <v>1003509.78</v>
      </c>
      <c r="F187" s="52">
        <f t="shared" si="31"/>
        <v>89.785556066815772</v>
      </c>
    </row>
    <row r="188" spans="1:6" ht="12.75" customHeight="1" x14ac:dyDescent="0.2">
      <c r="A188" s="53">
        <v>329</v>
      </c>
      <c r="B188" s="85" t="s">
        <v>420</v>
      </c>
      <c r="C188" s="50" t="s">
        <v>421</v>
      </c>
      <c r="D188" s="51">
        <f t="shared" ref="D188:E188" si="43">SUM(D189:D195)</f>
        <v>13901591.710000001</v>
      </c>
      <c r="E188" s="51">
        <f t="shared" si="43"/>
        <v>16237980.700000001</v>
      </c>
      <c r="F188" s="52">
        <f t="shared" si="31"/>
        <v>116.80662933237593</v>
      </c>
    </row>
    <row r="189" spans="1:6" ht="12.75" customHeight="1" x14ac:dyDescent="0.2">
      <c r="A189" s="53">
        <v>3291</v>
      </c>
      <c r="B189" s="232" t="s">
        <v>422</v>
      </c>
      <c r="C189" s="50" t="s">
        <v>423</v>
      </c>
      <c r="D189" s="242">
        <v>5189576.43</v>
      </c>
      <c r="E189" s="242">
        <v>4732441.1100000003</v>
      </c>
      <c r="F189" s="52">
        <f t="shared" si="31"/>
        <v>91.191278784191653</v>
      </c>
    </row>
    <row r="190" spans="1:6" ht="12.75" customHeight="1" x14ac:dyDescent="0.2">
      <c r="A190" s="53">
        <v>3292</v>
      </c>
      <c r="B190" s="85" t="s">
        <v>424</v>
      </c>
      <c r="C190" s="50" t="s">
        <v>425</v>
      </c>
      <c r="D190" s="242">
        <v>1965669.12</v>
      </c>
      <c r="E190" s="242">
        <v>1958426.26</v>
      </c>
      <c r="F190" s="52">
        <f t="shared" si="31"/>
        <v>99.63153208613258</v>
      </c>
    </row>
    <row r="191" spans="1:6" ht="12.75" customHeight="1" x14ac:dyDescent="0.2">
      <c r="A191" s="53">
        <v>3293</v>
      </c>
      <c r="B191" s="85" t="s">
        <v>426</v>
      </c>
      <c r="C191" s="50" t="s">
        <v>427</v>
      </c>
      <c r="D191" s="242">
        <v>638217.5</v>
      </c>
      <c r="E191" s="242">
        <v>941772.77</v>
      </c>
      <c r="F191" s="52">
        <f t="shared" si="31"/>
        <v>147.56298127205852</v>
      </c>
    </row>
    <row r="192" spans="1:6" ht="12.75" customHeight="1" x14ac:dyDescent="0.2">
      <c r="A192" s="53">
        <v>3294</v>
      </c>
      <c r="B192" s="85" t="s">
        <v>428</v>
      </c>
      <c r="C192" s="50" t="s">
        <v>429</v>
      </c>
      <c r="D192" s="242">
        <v>348963.71</v>
      </c>
      <c r="E192" s="242">
        <v>372383.24</v>
      </c>
      <c r="F192" s="52">
        <f t="shared" si="31"/>
        <v>106.71116489448143</v>
      </c>
    </row>
    <row r="193" spans="1:6" ht="12.75" customHeight="1" x14ac:dyDescent="0.2">
      <c r="A193" s="53">
        <v>3295</v>
      </c>
      <c r="B193" s="85" t="s">
        <v>430</v>
      </c>
      <c r="C193" s="50" t="s">
        <v>431</v>
      </c>
      <c r="D193" s="242">
        <v>1232070.26</v>
      </c>
      <c r="E193" s="242">
        <v>1357401.84</v>
      </c>
      <c r="F193" s="52">
        <f t="shared" si="31"/>
        <v>110.17243773094565</v>
      </c>
    </row>
    <row r="194" spans="1:6" ht="12.75" customHeight="1" x14ac:dyDescent="0.2">
      <c r="A194" s="53" t="s">
        <v>432</v>
      </c>
      <c r="B194" s="85" t="s">
        <v>433</v>
      </c>
      <c r="C194" s="50" t="s">
        <v>432</v>
      </c>
      <c r="D194" s="242">
        <v>835147.55</v>
      </c>
      <c r="E194" s="242">
        <v>1187934.31</v>
      </c>
      <c r="F194" s="52">
        <f t="shared" si="31"/>
        <v>142.24244685864193</v>
      </c>
    </row>
    <row r="195" spans="1:6" ht="12.75" customHeight="1" x14ac:dyDescent="0.2">
      <c r="A195" s="53">
        <v>3299</v>
      </c>
      <c r="B195" s="85" t="s">
        <v>434</v>
      </c>
      <c r="C195" s="50" t="s">
        <v>435</v>
      </c>
      <c r="D195" s="242">
        <v>3691947.14</v>
      </c>
      <c r="E195" s="242">
        <v>5687621.1699999999</v>
      </c>
      <c r="F195" s="52">
        <f t="shared" si="31"/>
        <v>154.05478340624344</v>
      </c>
    </row>
    <row r="196" spans="1:6" ht="12.75" customHeight="1" x14ac:dyDescent="0.2">
      <c r="A196" s="53">
        <v>34</v>
      </c>
      <c r="B196" s="232" t="s">
        <v>436</v>
      </c>
      <c r="C196" s="50" t="s">
        <v>437</v>
      </c>
      <c r="D196" s="51">
        <f t="shared" ref="D196:E196" si="44">D197+D202+D210</f>
        <v>9807305.4800000004</v>
      </c>
      <c r="E196" s="51">
        <f t="shared" si="44"/>
        <v>9586901.4800000004</v>
      </c>
      <c r="F196" s="52">
        <f t="shared" si="31"/>
        <v>97.75265489130048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6101528.4099999992</v>
      </c>
      <c r="E202" s="51">
        <f t="shared" si="46"/>
        <v>5675995.9299999997</v>
      </c>
      <c r="F202" s="52">
        <f t="shared" si="31"/>
        <v>93.025805152319208</v>
      </c>
    </row>
    <row r="203" spans="1:6" ht="24" x14ac:dyDescent="0.2">
      <c r="A203" s="53">
        <v>3421</v>
      </c>
      <c r="B203" s="85" t="s">
        <v>450</v>
      </c>
      <c r="C203" s="50" t="s">
        <v>451</v>
      </c>
      <c r="D203" s="242">
        <v>0</v>
      </c>
      <c r="E203" s="242">
        <v>804558.34</v>
      </c>
      <c r="F203" s="52" t="str">
        <f t="shared" si="31"/>
        <v>-</v>
      </c>
    </row>
    <row r="204" spans="1:6" ht="24" x14ac:dyDescent="0.2">
      <c r="A204" s="53">
        <v>3422</v>
      </c>
      <c r="B204" s="232" t="s">
        <v>452</v>
      </c>
      <c r="C204" s="50" t="s">
        <v>453</v>
      </c>
      <c r="D204" s="242">
        <v>19597.54</v>
      </c>
      <c r="E204" s="242">
        <v>2897.51</v>
      </c>
      <c r="F204" s="52">
        <f t="shared" si="31"/>
        <v>14.785069962862687</v>
      </c>
    </row>
    <row r="205" spans="1:6" ht="24" x14ac:dyDescent="0.2">
      <c r="A205" s="53">
        <v>3423</v>
      </c>
      <c r="B205" s="232" t="s">
        <v>454</v>
      </c>
      <c r="C205" s="50" t="s">
        <v>455</v>
      </c>
      <c r="D205" s="242">
        <v>5767762.8899999997</v>
      </c>
      <c r="E205" s="242">
        <v>4867245.25</v>
      </c>
      <c r="F205" s="52">
        <f t="shared" si="31"/>
        <v>84.387055134300098</v>
      </c>
    </row>
    <row r="206" spans="1:6" ht="12.75" customHeight="1" x14ac:dyDescent="0.2">
      <c r="A206" s="53">
        <v>3425</v>
      </c>
      <c r="B206" s="85" t="s">
        <v>456</v>
      </c>
      <c r="C206" s="50" t="s">
        <v>457</v>
      </c>
      <c r="D206" s="242">
        <v>0</v>
      </c>
      <c r="E206" s="242">
        <v>42.62</v>
      </c>
      <c r="F206" s="52" t="str">
        <f t="shared" si="31"/>
        <v>-</v>
      </c>
    </row>
    <row r="207" spans="1:6" ht="12.75" customHeight="1" x14ac:dyDescent="0.2">
      <c r="A207" s="53">
        <v>3426</v>
      </c>
      <c r="B207" s="85" t="s">
        <v>458</v>
      </c>
      <c r="C207" s="50" t="s">
        <v>459</v>
      </c>
      <c r="D207" s="242">
        <v>304152.88</v>
      </c>
      <c r="E207" s="242">
        <v>0</v>
      </c>
      <c r="F207" s="52">
        <f t="shared" si="31"/>
        <v>0</v>
      </c>
    </row>
    <row r="208" spans="1:6" ht="24" x14ac:dyDescent="0.2">
      <c r="A208" s="53">
        <v>3427</v>
      </c>
      <c r="B208" s="85" t="s">
        <v>460</v>
      </c>
      <c r="C208" s="50" t="s">
        <v>461</v>
      </c>
      <c r="D208" s="242">
        <v>10015.1</v>
      </c>
      <c r="E208" s="242">
        <v>1252.21</v>
      </c>
      <c r="F208" s="52">
        <f t="shared" si="31"/>
        <v>12.503220137592235</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3705777.0700000003</v>
      </c>
      <c r="E210" s="51">
        <f t="shared" si="47"/>
        <v>3910905.55</v>
      </c>
      <c r="F210" s="52">
        <f t="shared" si="31"/>
        <v>105.53537021049135</v>
      </c>
    </row>
    <row r="211" spans="1:6" ht="12.75" customHeight="1" x14ac:dyDescent="0.2">
      <c r="A211" s="53">
        <v>3431</v>
      </c>
      <c r="B211" s="232" t="s">
        <v>466</v>
      </c>
      <c r="C211" s="50" t="s">
        <v>467</v>
      </c>
      <c r="D211" s="242">
        <v>1267588.92</v>
      </c>
      <c r="E211" s="242">
        <v>1181316.18</v>
      </c>
      <c r="F211" s="52">
        <f t="shared" si="31"/>
        <v>93.193949659957582</v>
      </c>
    </row>
    <row r="212" spans="1:6" ht="12.75" customHeight="1" x14ac:dyDescent="0.2">
      <c r="A212" s="53">
        <v>3432</v>
      </c>
      <c r="B212" s="85" t="s">
        <v>468</v>
      </c>
      <c r="C212" s="50" t="s">
        <v>469</v>
      </c>
      <c r="D212" s="242">
        <v>87091.08</v>
      </c>
      <c r="E212" s="242">
        <v>12415.74</v>
      </c>
      <c r="F212" s="52">
        <f t="shared" si="31"/>
        <v>14.256040917163961</v>
      </c>
    </row>
    <row r="213" spans="1:6" ht="12.75" customHeight="1" x14ac:dyDescent="0.2">
      <c r="A213" s="53">
        <v>3433</v>
      </c>
      <c r="B213" s="85" t="s">
        <v>470</v>
      </c>
      <c r="C213" s="50" t="s">
        <v>471</v>
      </c>
      <c r="D213" s="242">
        <v>2206830.6800000002</v>
      </c>
      <c r="E213" s="242">
        <v>2574575.38</v>
      </c>
      <c r="F213" s="52">
        <f t="shared" si="31"/>
        <v>116.66392910578894</v>
      </c>
    </row>
    <row r="214" spans="1:6" ht="12.75" customHeight="1" x14ac:dyDescent="0.2">
      <c r="A214" s="53">
        <v>3434</v>
      </c>
      <c r="B214" s="85" t="s">
        <v>472</v>
      </c>
      <c r="C214" s="50" t="s">
        <v>473</v>
      </c>
      <c r="D214" s="242">
        <v>144266.39000000001</v>
      </c>
      <c r="E214" s="242">
        <v>142598.25</v>
      </c>
      <c r="F214" s="52">
        <f t="shared" si="31"/>
        <v>98.843708503415101</v>
      </c>
    </row>
    <row r="215" spans="1:6" ht="12.75" customHeight="1" x14ac:dyDescent="0.2">
      <c r="A215" s="53">
        <v>35</v>
      </c>
      <c r="B215" s="85" t="s">
        <v>474</v>
      </c>
      <c r="C215" s="50" t="s">
        <v>475</v>
      </c>
      <c r="D215" s="51">
        <f t="shared" ref="D215:E215" si="48">D216+D219+D223</f>
        <v>128971372.12</v>
      </c>
      <c r="E215" s="51">
        <f t="shared" si="48"/>
        <v>151754585.06999999</v>
      </c>
      <c r="F215" s="52">
        <f t="shared" si="31"/>
        <v>117.66532570406522</v>
      </c>
    </row>
    <row r="216" spans="1:6" ht="12.75" customHeight="1" x14ac:dyDescent="0.2">
      <c r="A216" s="53">
        <v>351</v>
      </c>
      <c r="B216" s="85" t="s">
        <v>476</v>
      </c>
      <c r="C216" s="50" t="s">
        <v>477</v>
      </c>
      <c r="D216" s="51">
        <f t="shared" ref="D216:E216" si="49">SUM(D217:D218)</f>
        <v>125980416.03</v>
      </c>
      <c r="E216" s="51">
        <f t="shared" si="49"/>
        <v>148123588.90000001</v>
      </c>
      <c r="F216" s="52">
        <f t="shared" si="31"/>
        <v>117.57667863608816</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125980416.03</v>
      </c>
      <c r="E218" s="242">
        <v>148123588.90000001</v>
      </c>
      <c r="F218" s="52">
        <f t="shared" si="31"/>
        <v>117.57667863608816</v>
      </c>
    </row>
    <row r="219" spans="1:6" ht="24" x14ac:dyDescent="0.2">
      <c r="A219" s="53">
        <v>352</v>
      </c>
      <c r="B219" s="85" t="s">
        <v>482</v>
      </c>
      <c r="C219" s="50" t="s">
        <v>483</v>
      </c>
      <c r="D219" s="51">
        <f t="shared" ref="D219:E219" si="50">SUM(D220:D222)</f>
        <v>2247702.7200000002</v>
      </c>
      <c r="E219" s="51">
        <f t="shared" si="50"/>
        <v>3021794.7199999997</v>
      </c>
      <c r="F219" s="52">
        <f t="shared" si="31"/>
        <v>134.43925182419139</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570583.93000000005</v>
      </c>
      <c r="E221" s="242">
        <v>694686.63</v>
      </c>
      <c r="F221" s="52">
        <f t="shared" si="31"/>
        <v>121.75012184447604</v>
      </c>
    </row>
    <row r="222" spans="1:6" ht="12.75" customHeight="1" x14ac:dyDescent="0.2">
      <c r="A222" s="53">
        <v>3523</v>
      </c>
      <c r="B222" s="85" t="s">
        <v>488</v>
      </c>
      <c r="C222" s="50" t="s">
        <v>489</v>
      </c>
      <c r="D222" s="242">
        <v>1677118.79</v>
      </c>
      <c r="E222" s="242">
        <v>2327108.09</v>
      </c>
      <c r="F222" s="52">
        <f t="shared" si="31"/>
        <v>138.75630658219504</v>
      </c>
    </row>
    <row r="223" spans="1:6" ht="24" x14ac:dyDescent="0.2">
      <c r="A223" s="53" t="s">
        <v>490</v>
      </c>
      <c r="B223" s="85" t="s">
        <v>491</v>
      </c>
      <c r="C223" s="50" t="s">
        <v>490</v>
      </c>
      <c r="D223" s="242">
        <v>743253.37</v>
      </c>
      <c r="E223" s="242">
        <v>609201.44999999995</v>
      </c>
      <c r="F223" s="52">
        <f t="shared" si="31"/>
        <v>81.964169230742939</v>
      </c>
    </row>
    <row r="224" spans="1:6" ht="24" x14ac:dyDescent="0.2">
      <c r="A224" s="53">
        <v>36</v>
      </c>
      <c r="B224" s="85" t="s">
        <v>492</v>
      </c>
      <c r="C224" s="50" t="s">
        <v>493</v>
      </c>
      <c r="D224" s="51">
        <f t="shared" ref="D224:E224" si="51">D225+D228+D231+D236+D240+D244+D247</f>
        <v>11894358.109999999</v>
      </c>
      <c r="E224" s="51">
        <f t="shared" si="51"/>
        <v>27305141.73</v>
      </c>
      <c r="F224" s="52">
        <f t="shared" ref="F224:F235" si="52">IF(D224&lt;&gt;0,IF(E224/D224&gt;=100,"&gt;&gt;100",E224/D224*100),"-")</f>
        <v>229.56381065274653</v>
      </c>
    </row>
    <row r="225" spans="1:6" ht="12.75" customHeight="1" x14ac:dyDescent="0.2">
      <c r="A225" s="53">
        <v>361</v>
      </c>
      <c r="B225" s="85" t="s">
        <v>494</v>
      </c>
      <c r="C225" s="50" t="s">
        <v>495</v>
      </c>
      <c r="D225" s="51">
        <f t="shared" ref="D225:E225" si="53">SUM(D226:D227)</f>
        <v>286342.89</v>
      </c>
      <c r="E225" s="51">
        <f t="shared" si="53"/>
        <v>180199.88</v>
      </c>
      <c r="F225" s="52">
        <f t="shared" si="52"/>
        <v>62.931501459666059</v>
      </c>
    </row>
    <row r="226" spans="1:6" ht="12.75" customHeight="1" x14ac:dyDescent="0.2">
      <c r="A226" s="53">
        <v>3611</v>
      </c>
      <c r="B226" s="85" t="s">
        <v>496</v>
      </c>
      <c r="C226" s="50" t="s">
        <v>497</v>
      </c>
      <c r="D226" s="242">
        <v>286342.89</v>
      </c>
      <c r="E226" s="242">
        <v>180199.88</v>
      </c>
      <c r="F226" s="52">
        <f t="shared" si="52"/>
        <v>62.931501459666059</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266847.78999999998</v>
      </c>
      <c r="E228" s="51">
        <f t="shared" si="54"/>
        <v>61000</v>
      </c>
      <c r="F228" s="52">
        <f t="shared" si="52"/>
        <v>22.859473559814756</v>
      </c>
    </row>
    <row r="229" spans="1:6" ht="12.75" customHeight="1" x14ac:dyDescent="0.2">
      <c r="A229" s="53">
        <v>3621</v>
      </c>
      <c r="B229" s="85" t="s">
        <v>502</v>
      </c>
      <c r="C229" s="50" t="s">
        <v>503</v>
      </c>
      <c r="D229" s="242">
        <v>266847.78999999998</v>
      </c>
      <c r="E229" s="242">
        <v>61000</v>
      </c>
      <c r="F229" s="52">
        <f t="shared" si="52"/>
        <v>22.859473559814756</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1414460.75</v>
      </c>
      <c r="E231" s="51">
        <f t="shared" si="55"/>
        <v>15446473.560000001</v>
      </c>
      <c r="F231" s="52">
        <f t="shared" si="52"/>
        <v>1092.0397444750588</v>
      </c>
    </row>
    <row r="232" spans="1:6" ht="12.75" customHeight="1" x14ac:dyDescent="0.2">
      <c r="A232" s="53">
        <v>3631</v>
      </c>
      <c r="B232" s="85" t="s">
        <v>508</v>
      </c>
      <c r="C232" s="50" t="s">
        <v>509</v>
      </c>
      <c r="D232" s="242">
        <v>1391816.19</v>
      </c>
      <c r="E232" s="242">
        <v>15446473.560000001</v>
      </c>
      <c r="F232" s="52">
        <f t="shared" si="52"/>
        <v>1109.8070040412449</v>
      </c>
    </row>
    <row r="233" spans="1:6" ht="12.75" customHeight="1" x14ac:dyDescent="0.2">
      <c r="A233" s="53">
        <v>3632</v>
      </c>
      <c r="B233" s="85" t="s">
        <v>510</v>
      </c>
      <c r="C233" s="50" t="s">
        <v>511</v>
      </c>
      <c r="D233" s="242">
        <v>22644.560000000001</v>
      </c>
      <c r="E233" s="242">
        <v>0</v>
      </c>
      <c r="F233" s="52">
        <f t="shared" si="52"/>
        <v>0</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9671412.4900000002</v>
      </c>
      <c r="E236" s="51">
        <f t="shared" si="56"/>
        <v>8724704.8200000003</v>
      </c>
      <c r="F236" s="52">
        <f t="shared" ref="F236:F239" si="57">IF(D236&lt;&gt;0,IF(E236/D236&gt;=100,"&gt;&gt;100",E236/D236*100),"-")</f>
        <v>90.211278125311352</v>
      </c>
    </row>
    <row r="237" spans="1:6" ht="12.75" customHeight="1" x14ac:dyDescent="0.2">
      <c r="A237" s="53" t="s">
        <v>518</v>
      </c>
      <c r="B237" s="85" t="s">
        <v>519</v>
      </c>
      <c r="C237" s="50" t="s">
        <v>518</v>
      </c>
      <c r="D237" s="242">
        <v>9671412.4900000002</v>
      </c>
      <c r="E237" s="242">
        <v>8724704.8200000003</v>
      </c>
      <c r="F237" s="52">
        <f t="shared" si="57"/>
        <v>90.211278125311352</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255294.19</v>
      </c>
      <c r="E244" s="51">
        <f t="shared" si="60"/>
        <v>2892763.4699999997</v>
      </c>
      <c r="F244" s="52">
        <f t="shared" ref="F244:F251" si="61">IF(D244&lt;&gt;0,IF(E244/D244&gt;=100,"&gt;&gt;100",E244/D244*100),"-")</f>
        <v>1133.1097938421551</v>
      </c>
    </row>
    <row r="245" spans="1:6" ht="12.75" customHeight="1" x14ac:dyDescent="0.2">
      <c r="A245" s="53" t="s">
        <v>534</v>
      </c>
      <c r="B245" s="85" t="s">
        <v>535</v>
      </c>
      <c r="C245" s="50" t="s">
        <v>534</v>
      </c>
      <c r="D245" s="242">
        <v>255294.19</v>
      </c>
      <c r="E245" s="242">
        <v>451772.28</v>
      </c>
      <c r="F245" s="52">
        <f t="shared" si="61"/>
        <v>176.96144201323187</v>
      </c>
    </row>
    <row r="246" spans="1:6" ht="12.75" customHeight="1" x14ac:dyDescent="0.2">
      <c r="A246" s="53" t="s">
        <v>536</v>
      </c>
      <c r="B246" s="85" t="s">
        <v>537</v>
      </c>
      <c r="C246" s="50" t="s">
        <v>536</v>
      </c>
      <c r="D246" s="242">
        <v>0</v>
      </c>
      <c r="E246" s="242">
        <v>2440991.19</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119610773.08</v>
      </c>
      <c r="E252" s="51">
        <f t="shared" si="63"/>
        <v>96151781.190000013</v>
      </c>
      <c r="F252" s="52">
        <f t="shared" ref="F252:F258" si="64">IF(D252&lt;&gt;0,IF(E252/D252&gt;=100,"&gt;&gt;100",E252/D252*100),"-")</f>
        <v>80.387224924706601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119610773.08</v>
      </c>
      <c r="E259" s="51">
        <f t="shared" si="66"/>
        <v>96151781.190000013</v>
      </c>
      <c r="F259" s="52">
        <f t="shared" ref="F259:F262" si="67">IF(D259&lt;&gt;0,IF(E259/D259&gt;=100,"&gt;&gt;100",E259/D259*100),"-")</f>
        <v>80.387224924706601</v>
      </c>
    </row>
    <row r="260" spans="1:6" ht="12.75" customHeight="1" x14ac:dyDescent="0.2">
      <c r="A260" s="53">
        <v>3721</v>
      </c>
      <c r="B260" s="85" t="s">
        <v>560</v>
      </c>
      <c r="C260" s="50" t="s">
        <v>561</v>
      </c>
      <c r="D260" s="242">
        <v>93808969.269999996</v>
      </c>
      <c r="E260" s="242">
        <v>73325361.680000007</v>
      </c>
      <c r="F260" s="52">
        <f t="shared" si="67"/>
        <v>78.164553187825476</v>
      </c>
    </row>
    <row r="261" spans="1:6" ht="12.75" customHeight="1" x14ac:dyDescent="0.2">
      <c r="A261" s="53">
        <v>3722</v>
      </c>
      <c r="B261" s="85" t="s">
        <v>562</v>
      </c>
      <c r="C261" s="50" t="s">
        <v>563</v>
      </c>
      <c r="D261" s="242">
        <v>25799588.140000001</v>
      </c>
      <c r="E261" s="242">
        <v>22826419.510000002</v>
      </c>
      <c r="F261" s="52">
        <f t="shared" si="67"/>
        <v>88.475906615771265</v>
      </c>
    </row>
    <row r="262" spans="1:6" ht="12.75" customHeight="1" x14ac:dyDescent="0.2">
      <c r="A262" s="53" t="s">
        <v>564</v>
      </c>
      <c r="B262" s="85" t="s">
        <v>565</v>
      </c>
      <c r="C262" s="50" t="s">
        <v>564</v>
      </c>
      <c r="D262" s="242">
        <v>2215.67</v>
      </c>
      <c r="E262" s="242">
        <v>0</v>
      </c>
      <c r="F262" s="52">
        <f t="shared" si="67"/>
        <v>0</v>
      </c>
    </row>
    <row r="263" spans="1:6" ht="12.75" customHeight="1" x14ac:dyDescent="0.2">
      <c r="A263" s="53">
        <v>38</v>
      </c>
      <c r="B263" s="85" t="s">
        <v>566</v>
      </c>
      <c r="C263" s="50" t="s">
        <v>567</v>
      </c>
      <c r="D263" s="51">
        <f t="shared" ref="D263:E263" si="68">D264+D268+D273+D279</f>
        <v>96194401.129999995</v>
      </c>
      <c r="E263" s="51">
        <f t="shared" si="68"/>
        <v>123267012.33000001</v>
      </c>
      <c r="F263" s="52">
        <f t="shared" ref="F263:F267" si="69">IF(D263&lt;&gt;0,IF(E263/D263&gt;=100,"&gt;&gt;100",E263/D263*100),"-")</f>
        <v>128.14364545334948</v>
      </c>
    </row>
    <row r="264" spans="1:6" ht="12.75" customHeight="1" x14ac:dyDescent="0.2">
      <c r="A264" s="53">
        <v>381</v>
      </c>
      <c r="B264" s="85" t="s">
        <v>568</v>
      </c>
      <c r="C264" s="50" t="s">
        <v>569</v>
      </c>
      <c r="D264" s="51">
        <f t="shared" ref="D264:E264" si="70">SUM(D265:D267)</f>
        <v>46615346.07</v>
      </c>
      <c r="E264" s="51">
        <f t="shared" si="70"/>
        <v>51741496.830000006</v>
      </c>
      <c r="F264" s="52">
        <f t="shared" si="69"/>
        <v>110.99670214247111</v>
      </c>
    </row>
    <row r="265" spans="1:6" ht="12.75" customHeight="1" x14ac:dyDescent="0.2">
      <c r="A265" s="53">
        <v>3811</v>
      </c>
      <c r="B265" s="85" t="s">
        <v>570</v>
      </c>
      <c r="C265" s="50" t="s">
        <v>571</v>
      </c>
      <c r="D265" s="242">
        <v>45891017.920000002</v>
      </c>
      <c r="E265" s="242">
        <v>50869577.020000003</v>
      </c>
      <c r="F265" s="52">
        <f t="shared" si="69"/>
        <v>110.84865693909629</v>
      </c>
    </row>
    <row r="266" spans="1:6" ht="12.75" customHeight="1" x14ac:dyDescent="0.2">
      <c r="A266" s="53">
        <v>3812</v>
      </c>
      <c r="B266" s="85" t="s">
        <v>572</v>
      </c>
      <c r="C266" s="50" t="s">
        <v>573</v>
      </c>
      <c r="D266" s="242">
        <v>494.87</v>
      </c>
      <c r="E266" s="242">
        <v>223032.46</v>
      </c>
      <c r="F266" s="52" t="str">
        <f t="shared" si="69"/>
        <v>&gt;&gt;100</v>
      </c>
    </row>
    <row r="267" spans="1:6" ht="12.75" customHeight="1" x14ac:dyDescent="0.2">
      <c r="A267" s="53" t="s">
        <v>574</v>
      </c>
      <c r="B267" s="85" t="s">
        <v>575</v>
      </c>
      <c r="C267" s="50" t="s">
        <v>574</v>
      </c>
      <c r="D267" s="242">
        <v>723833.28</v>
      </c>
      <c r="E267" s="242">
        <v>648887.35</v>
      </c>
      <c r="F267" s="52">
        <f t="shared" si="69"/>
        <v>89.645967922337022</v>
      </c>
    </row>
    <row r="268" spans="1:6" ht="12.75" customHeight="1" x14ac:dyDescent="0.2">
      <c r="A268" s="53">
        <v>382</v>
      </c>
      <c r="B268" s="86" t="s">
        <v>576</v>
      </c>
      <c r="C268" s="50" t="s">
        <v>577</v>
      </c>
      <c r="D268" s="51">
        <f t="shared" ref="D268:E268" si="71">SUM(D269:D272)</f>
        <v>1200986.1400000001</v>
      </c>
      <c r="E268" s="51">
        <f t="shared" si="71"/>
        <v>692915.05999999994</v>
      </c>
      <c r="F268" s="52">
        <f t="shared" ref="F268:F272" si="72">IF(D268&lt;&gt;0,IF(E268/D268&gt;=100,"&gt;&gt;100",E268/D268*100),"-")</f>
        <v>57.695508459406518</v>
      </c>
    </row>
    <row r="269" spans="1:6" ht="12.75" customHeight="1" x14ac:dyDescent="0.2">
      <c r="A269" s="53">
        <v>3821</v>
      </c>
      <c r="B269" s="85" t="s">
        <v>578</v>
      </c>
      <c r="C269" s="50" t="s">
        <v>579</v>
      </c>
      <c r="D269" s="242">
        <v>149418.10999999999</v>
      </c>
      <c r="E269" s="242">
        <v>77716.87</v>
      </c>
      <c r="F269" s="52">
        <f t="shared" si="72"/>
        <v>52.013019037652128</v>
      </c>
    </row>
    <row r="270" spans="1:6" ht="12.75" customHeight="1" x14ac:dyDescent="0.2">
      <c r="A270" s="53">
        <v>3822</v>
      </c>
      <c r="B270" s="85" t="s">
        <v>580</v>
      </c>
      <c r="C270" s="50" t="s">
        <v>581</v>
      </c>
      <c r="D270" s="242">
        <v>1051568.03</v>
      </c>
      <c r="E270" s="242">
        <v>615198.18999999994</v>
      </c>
      <c r="F270" s="52">
        <f t="shared" si="72"/>
        <v>58.502937750969849</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9103544.3800000008</v>
      </c>
      <c r="E273" s="51">
        <f t="shared" si="73"/>
        <v>13127485.9</v>
      </c>
      <c r="F273" s="52">
        <f t="shared" ref="F273:F284" si="74">IF(D273&lt;&gt;0,IF(E273/D273&gt;=100,"&gt;&gt;100",E273/D273*100),"-")</f>
        <v>144.20192127409609</v>
      </c>
    </row>
    <row r="274" spans="1:6" ht="12.75" customHeight="1" x14ac:dyDescent="0.2">
      <c r="A274" s="53">
        <v>3831</v>
      </c>
      <c r="B274" s="85" t="s">
        <v>588</v>
      </c>
      <c r="C274" s="50" t="s">
        <v>589</v>
      </c>
      <c r="D274" s="242">
        <v>6737337.1600000001</v>
      </c>
      <c r="E274" s="242">
        <v>10808643.07</v>
      </c>
      <c r="F274" s="52">
        <f t="shared" si="74"/>
        <v>160.42900649490429</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860327.63</v>
      </c>
      <c r="E276" s="242">
        <v>741905.76</v>
      </c>
      <c r="F276" s="52">
        <f t="shared" si="74"/>
        <v>86.235259002433764</v>
      </c>
    </row>
    <row r="277" spans="1:6" ht="12.75" customHeight="1" x14ac:dyDescent="0.2">
      <c r="A277" s="53">
        <v>3834</v>
      </c>
      <c r="B277" s="85" t="s">
        <v>594</v>
      </c>
      <c r="C277" s="50" t="s">
        <v>595</v>
      </c>
      <c r="D277" s="242">
        <v>224026.79</v>
      </c>
      <c r="E277" s="242">
        <v>130699.16</v>
      </c>
      <c r="F277" s="52">
        <f t="shared" si="74"/>
        <v>58.340861822820386</v>
      </c>
    </row>
    <row r="278" spans="1:6" ht="12.75" customHeight="1" x14ac:dyDescent="0.2">
      <c r="A278" s="53" t="s">
        <v>596</v>
      </c>
      <c r="B278" s="85" t="s">
        <v>344</v>
      </c>
      <c r="C278" s="50" t="s">
        <v>596</v>
      </c>
      <c r="D278" s="242">
        <v>1281852.8</v>
      </c>
      <c r="E278" s="242">
        <v>1446237.91</v>
      </c>
      <c r="F278" s="52">
        <f t="shared" si="74"/>
        <v>112.82402394409092</v>
      </c>
    </row>
    <row r="279" spans="1:6" ht="12.75" customHeight="1" x14ac:dyDescent="0.2">
      <c r="A279" s="53">
        <v>386</v>
      </c>
      <c r="B279" s="86" t="s">
        <v>597</v>
      </c>
      <c r="C279" s="50" t="s">
        <v>598</v>
      </c>
      <c r="D279" s="51">
        <f t="shared" ref="D279:E279" si="75">SUM(D280:D284)</f>
        <v>39274524.539999999</v>
      </c>
      <c r="E279" s="51">
        <f t="shared" si="75"/>
        <v>57705114.539999999</v>
      </c>
      <c r="F279" s="52">
        <f t="shared" si="74"/>
        <v>146.92759547280824</v>
      </c>
    </row>
    <row r="280" spans="1:6" ht="24" x14ac:dyDescent="0.2">
      <c r="A280" s="53">
        <v>3861</v>
      </c>
      <c r="B280" s="85" t="s">
        <v>599</v>
      </c>
      <c r="C280" s="50" t="s">
        <v>600</v>
      </c>
      <c r="D280" s="242">
        <v>35493663.829999998</v>
      </c>
      <c r="E280" s="242">
        <v>49916128.990000002</v>
      </c>
      <c r="F280" s="52">
        <f t="shared" si="74"/>
        <v>140.63391491246907</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3780860.71</v>
      </c>
      <c r="E283" s="242">
        <v>7788985.5499999998</v>
      </c>
      <c r="F283" s="52">
        <f t="shared" si="74"/>
        <v>206.01090988088794</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1495508073.7499995</v>
      </c>
      <c r="E289" s="51">
        <f t="shared" si="79"/>
        <v>1773372056.6200001</v>
      </c>
      <c r="F289" s="52">
        <f t="shared" si="76"/>
        <v>118.57990523402889</v>
      </c>
    </row>
    <row r="290" spans="1:6" ht="12.75" customHeight="1" x14ac:dyDescent="0.2">
      <c r="A290" s="53" t="s">
        <v>609</v>
      </c>
      <c r="B290" s="85" t="s">
        <v>620</v>
      </c>
      <c r="C290" s="50" t="s">
        <v>621</v>
      </c>
      <c r="D290" s="51">
        <f>IF(D6&gt;=D289,D6-D289,0)</f>
        <v>291252747.90000033</v>
      </c>
      <c r="E290" s="51">
        <f>IF(E6&gt;=E289,E6-E289,0)</f>
        <v>384494588.99000001</v>
      </c>
      <c r="F290" s="52">
        <f t="shared" si="76"/>
        <v>132.01406399160004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524986713.30000001</v>
      </c>
      <c r="E292" s="242">
        <v>793839139.51999998</v>
      </c>
      <c r="F292" s="52">
        <f t="shared" si="76"/>
        <v>151.21128200179157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86905356.400000006</v>
      </c>
      <c r="E294" s="242">
        <v>92474002.810000002</v>
      </c>
      <c r="F294" s="52">
        <f t="shared" si="76"/>
        <v>106.40771367919963</v>
      </c>
    </row>
    <row r="295" spans="1:6" ht="24" x14ac:dyDescent="0.2">
      <c r="A295" s="53">
        <v>9661</v>
      </c>
      <c r="B295" s="85" t="s">
        <v>630</v>
      </c>
      <c r="C295" s="50" t="s">
        <v>631</v>
      </c>
      <c r="D295" s="242">
        <v>4998322.1900000004</v>
      </c>
      <c r="E295" s="242">
        <v>5556041.8200000003</v>
      </c>
      <c r="F295" s="52">
        <f t="shared" si="76"/>
        <v>111.15813684671656</v>
      </c>
    </row>
    <row r="296" spans="1:6" ht="12.75" customHeight="1" x14ac:dyDescent="0.2">
      <c r="A296" s="55" t="s">
        <v>632</v>
      </c>
      <c r="B296" s="233" t="s">
        <v>633</v>
      </c>
      <c r="C296" s="56" t="s">
        <v>632</v>
      </c>
      <c r="D296" s="243">
        <v>15933521.859999999</v>
      </c>
      <c r="E296" s="243">
        <v>18478269.309999999</v>
      </c>
      <c r="F296" s="57">
        <f t="shared" si="76"/>
        <v>115.97102933274539</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7745825.9700000007</v>
      </c>
      <c r="E298" s="51">
        <f t="shared" si="80"/>
        <v>7942076.2699999996</v>
      </c>
      <c r="F298" s="52">
        <f t="shared" ref="F298:F418" si="81">IF(D298&lt;&gt;0,IF(E298/D298&gt;=100,"&gt;&gt;100",E298/D298*100),"-")</f>
        <v>102.53362650749045</v>
      </c>
    </row>
    <row r="299" spans="1:6" ht="12.75" customHeight="1" x14ac:dyDescent="0.2">
      <c r="A299" s="53">
        <v>71</v>
      </c>
      <c r="B299" s="85" t="s">
        <v>637</v>
      </c>
      <c r="C299" s="50" t="s">
        <v>638</v>
      </c>
      <c r="D299" s="51">
        <f t="shared" ref="D299:E299" si="82">D300+D304</f>
        <v>2277178.35</v>
      </c>
      <c r="E299" s="51">
        <f t="shared" si="82"/>
        <v>3353444.52</v>
      </c>
      <c r="F299" s="52">
        <f t="shared" si="81"/>
        <v>147.26314783380931</v>
      </c>
    </row>
    <row r="300" spans="1:6" ht="24" x14ac:dyDescent="0.2">
      <c r="A300" s="53">
        <v>711</v>
      </c>
      <c r="B300" s="85" t="s">
        <v>639</v>
      </c>
      <c r="C300" s="50" t="s">
        <v>640</v>
      </c>
      <c r="D300" s="51">
        <f t="shared" ref="D300:E300" si="83">SUM(D301:D303)</f>
        <v>2136612.2000000002</v>
      </c>
      <c r="E300" s="51">
        <f t="shared" si="83"/>
        <v>3215473.17</v>
      </c>
      <c r="F300" s="52">
        <f t="shared" si="81"/>
        <v>150.49400026827516</v>
      </c>
    </row>
    <row r="301" spans="1:6" ht="12.75" customHeight="1" x14ac:dyDescent="0.2">
      <c r="A301" s="53">
        <v>7111</v>
      </c>
      <c r="B301" s="85" t="s">
        <v>641</v>
      </c>
      <c r="C301" s="50" t="s">
        <v>642</v>
      </c>
      <c r="D301" s="242">
        <v>2118054.23</v>
      </c>
      <c r="E301" s="242">
        <v>3167434.01</v>
      </c>
      <c r="F301" s="52">
        <f t="shared" si="81"/>
        <v>149.5445189805173</v>
      </c>
    </row>
    <row r="302" spans="1:6" ht="12.75" customHeight="1" x14ac:dyDescent="0.2">
      <c r="A302" s="53">
        <v>7112</v>
      </c>
      <c r="B302" s="85" t="s">
        <v>643</v>
      </c>
      <c r="C302" s="50" t="s">
        <v>644</v>
      </c>
      <c r="D302" s="242">
        <v>18557.97</v>
      </c>
      <c r="E302" s="242">
        <v>48039.16</v>
      </c>
      <c r="F302" s="52">
        <f t="shared" si="81"/>
        <v>258.85999384630969</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140566.15</v>
      </c>
      <c r="E304" s="51">
        <f t="shared" si="84"/>
        <v>137971.35</v>
      </c>
      <c r="F304" s="52">
        <f t="shared" si="81"/>
        <v>98.154036373621963</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77069.440000000002</v>
      </c>
      <c r="E308" s="242">
        <v>51125.85</v>
      </c>
      <c r="F308" s="52">
        <f t="shared" si="81"/>
        <v>66.337383533602932</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63496.71</v>
      </c>
      <c r="E310" s="242">
        <v>86845.5</v>
      </c>
      <c r="F310" s="52">
        <f t="shared" si="81"/>
        <v>136.77165320848908</v>
      </c>
    </row>
    <row r="311" spans="1:6" ht="24" x14ac:dyDescent="0.2">
      <c r="A311" s="53">
        <v>72</v>
      </c>
      <c r="B311" s="232" t="s">
        <v>661</v>
      </c>
      <c r="C311" s="50" t="s">
        <v>662</v>
      </c>
      <c r="D311" s="51">
        <f t="shared" ref="D311:E311" si="85">D312+D317+D326+D331+D336+D339</f>
        <v>5468647.6200000001</v>
      </c>
      <c r="E311" s="51">
        <f t="shared" si="85"/>
        <v>4588631.75</v>
      </c>
      <c r="F311" s="52">
        <f t="shared" si="81"/>
        <v>83.907979976958174</v>
      </c>
    </row>
    <row r="312" spans="1:6" ht="12.75" customHeight="1" x14ac:dyDescent="0.2">
      <c r="A312" s="53">
        <v>721</v>
      </c>
      <c r="B312" s="85" t="s">
        <v>663</v>
      </c>
      <c r="C312" s="50" t="s">
        <v>664</v>
      </c>
      <c r="D312" s="51">
        <f t="shared" ref="D312:E312" si="86">SUM(D313:D316)</f>
        <v>5391761.1200000001</v>
      </c>
      <c r="E312" s="51">
        <f t="shared" si="86"/>
        <v>4512733.33</v>
      </c>
      <c r="F312" s="52">
        <f t="shared" si="81"/>
        <v>83.696833549628764</v>
      </c>
    </row>
    <row r="313" spans="1:6" ht="12.75" customHeight="1" x14ac:dyDescent="0.2">
      <c r="A313" s="53">
        <v>7211</v>
      </c>
      <c r="B313" s="85" t="s">
        <v>665</v>
      </c>
      <c r="C313" s="50" t="s">
        <v>666</v>
      </c>
      <c r="D313" s="242">
        <v>5122068.91</v>
      </c>
      <c r="E313" s="242">
        <v>4397709.82</v>
      </c>
      <c r="F313" s="52">
        <f t="shared" si="81"/>
        <v>85.858076048414588</v>
      </c>
    </row>
    <row r="314" spans="1:6" ht="12.75" customHeight="1" x14ac:dyDescent="0.2">
      <c r="A314" s="53">
        <v>7212</v>
      </c>
      <c r="B314" s="85" t="s">
        <v>667</v>
      </c>
      <c r="C314" s="50" t="s">
        <v>668</v>
      </c>
      <c r="D314" s="242">
        <v>121391.51</v>
      </c>
      <c r="E314" s="242">
        <v>114881.09</v>
      </c>
      <c r="F314" s="52">
        <f t="shared" si="81"/>
        <v>94.636840747759052</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148300.70000000001</v>
      </c>
      <c r="E316" s="242">
        <v>142.41999999999999</v>
      </c>
      <c r="F316" s="52">
        <f t="shared" si="81"/>
        <v>9.6034610760434694E-2</v>
      </c>
    </row>
    <row r="317" spans="1:6" ht="12.75" customHeight="1" x14ac:dyDescent="0.2">
      <c r="A317" s="53">
        <v>722</v>
      </c>
      <c r="B317" s="85" t="s">
        <v>673</v>
      </c>
      <c r="C317" s="50" t="s">
        <v>674</v>
      </c>
      <c r="D317" s="51">
        <f t="shared" ref="D317:E317" si="87">SUM(D318:D325)</f>
        <v>25767.279999999999</v>
      </c>
      <c r="E317" s="51">
        <f t="shared" si="87"/>
        <v>23231.29</v>
      </c>
      <c r="F317" s="52">
        <f t="shared" si="81"/>
        <v>90.158099729579533</v>
      </c>
    </row>
    <row r="318" spans="1:6" ht="12.75" customHeight="1" x14ac:dyDescent="0.2">
      <c r="A318" s="53">
        <v>7221</v>
      </c>
      <c r="B318" s="85" t="s">
        <v>675</v>
      </c>
      <c r="C318" s="50" t="s">
        <v>676</v>
      </c>
      <c r="D318" s="242">
        <v>2475.2800000000002</v>
      </c>
      <c r="E318" s="242">
        <v>11459.98</v>
      </c>
      <c r="F318" s="52">
        <f t="shared" si="81"/>
        <v>462.97711774021514</v>
      </c>
    </row>
    <row r="319" spans="1:6" ht="12.75" customHeight="1" x14ac:dyDescent="0.2">
      <c r="A319" s="53">
        <v>7222</v>
      </c>
      <c r="B319" s="85" t="s">
        <v>677</v>
      </c>
      <c r="C319" s="50" t="s">
        <v>678</v>
      </c>
      <c r="D319" s="242">
        <v>81.12</v>
      </c>
      <c r="E319" s="242">
        <v>142.83000000000001</v>
      </c>
      <c r="F319" s="52">
        <f t="shared" si="81"/>
        <v>176.07248520710058</v>
      </c>
    </row>
    <row r="320" spans="1:6" ht="12.75" customHeight="1" x14ac:dyDescent="0.2">
      <c r="A320" s="53">
        <v>7223</v>
      </c>
      <c r="B320" s="85" t="s">
        <v>679</v>
      </c>
      <c r="C320" s="50" t="s">
        <v>680</v>
      </c>
      <c r="D320" s="242">
        <v>1306.0999999999999</v>
      </c>
      <c r="E320" s="242">
        <v>0</v>
      </c>
      <c r="F320" s="52">
        <f t="shared" si="81"/>
        <v>0</v>
      </c>
    </row>
    <row r="321" spans="1:6" ht="12.75" customHeight="1" x14ac:dyDescent="0.2">
      <c r="A321" s="53">
        <v>7224</v>
      </c>
      <c r="B321" s="85" t="s">
        <v>681</v>
      </c>
      <c r="C321" s="50" t="s">
        <v>682</v>
      </c>
      <c r="D321" s="242">
        <v>769.79</v>
      </c>
      <c r="E321" s="242">
        <v>200</v>
      </c>
      <c r="F321" s="52">
        <f t="shared" si="81"/>
        <v>25.981111731771005</v>
      </c>
    </row>
    <row r="322" spans="1:6" ht="12.75" customHeight="1" x14ac:dyDescent="0.2">
      <c r="A322" s="53">
        <v>7225</v>
      </c>
      <c r="B322" s="85" t="s">
        <v>683</v>
      </c>
      <c r="C322" s="50" t="s">
        <v>684</v>
      </c>
      <c r="D322" s="242">
        <v>132.72</v>
      </c>
      <c r="E322" s="242">
        <v>305.45</v>
      </c>
      <c r="F322" s="52">
        <f t="shared" si="81"/>
        <v>230.14617239300782</v>
      </c>
    </row>
    <row r="323" spans="1:6" ht="12.75" customHeight="1" x14ac:dyDescent="0.2">
      <c r="A323" s="53">
        <v>7226</v>
      </c>
      <c r="B323" s="85" t="s">
        <v>685</v>
      </c>
      <c r="C323" s="50" t="s">
        <v>686</v>
      </c>
      <c r="D323" s="242">
        <v>0</v>
      </c>
      <c r="E323" s="242">
        <v>340</v>
      </c>
      <c r="F323" s="52" t="str">
        <f t="shared" si="81"/>
        <v>-</v>
      </c>
    </row>
    <row r="324" spans="1:6" ht="12.75" customHeight="1" x14ac:dyDescent="0.2">
      <c r="A324" s="53">
        <v>7227</v>
      </c>
      <c r="B324" s="85" t="s">
        <v>687</v>
      </c>
      <c r="C324" s="50" t="s">
        <v>688</v>
      </c>
      <c r="D324" s="242">
        <v>21002.27</v>
      </c>
      <c r="E324" s="242">
        <v>10783.03</v>
      </c>
      <c r="F324" s="52">
        <f t="shared" si="81"/>
        <v>51.342212056125369</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51119.22</v>
      </c>
      <c r="E326" s="51">
        <f t="shared" si="88"/>
        <v>52667.130000000005</v>
      </c>
      <c r="F326" s="52">
        <f t="shared" si="81"/>
        <v>103.02803916022194</v>
      </c>
    </row>
    <row r="327" spans="1:6" ht="12.75" customHeight="1" x14ac:dyDescent="0.2">
      <c r="A327" s="53">
        <v>7231</v>
      </c>
      <c r="B327" s="85" t="s">
        <v>693</v>
      </c>
      <c r="C327" s="50" t="s">
        <v>694</v>
      </c>
      <c r="D327" s="242">
        <v>51119.22</v>
      </c>
      <c r="E327" s="242">
        <v>29071.86</v>
      </c>
      <c r="F327" s="52">
        <f t="shared" si="81"/>
        <v>56.870703426225987</v>
      </c>
    </row>
    <row r="328" spans="1:6" ht="12.75" customHeight="1" x14ac:dyDescent="0.2">
      <c r="A328" s="53">
        <v>7232</v>
      </c>
      <c r="B328" s="85" t="s">
        <v>695</v>
      </c>
      <c r="C328" s="50" t="s">
        <v>696</v>
      </c>
      <c r="D328" s="242">
        <v>0</v>
      </c>
      <c r="E328" s="242">
        <v>6795.27</v>
      </c>
      <c r="F328" s="52" t="str">
        <f t="shared" si="81"/>
        <v>-</v>
      </c>
    </row>
    <row r="329" spans="1:6" ht="12.75" customHeight="1" x14ac:dyDescent="0.2">
      <c r="A329" s="53">
        <v>7233</v>
      </c>
      <c r="B329" s="85" t="s">
        <v>697</v>
      </c>
      <c r="C329" s="50" t="s">
        <v>698</v>
      </c>
      <c r="D329" s="242">
        <v>0</v>
      </c>
      <c r="E329" s="242">
        <v>16800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142010797.41</v>
      </c>
      <c r="E350" s="51">
        <f t="shared" si="95"/>
        <v>193110053.16</v>
      </c>
      <c r="F350" s="52">
        <f t="shared" si="81"/>
        <v>135.9826553205466</v>
      </c>
    </row>
    <row r="351" spans="1:6" ht="12.75" customHeight="1" x14ac:dyDescent="0.2">
      <c r="A351" s="53">
        <v>41</v>
      </c>
      <c r="B351" s="85" t="s">
        <v>741</v>
      </c>
      <c r="C351" s="50" t="s">
        <v>742</v>
      </c>
      <c r="D351" s="51">
        <f t="shared" ref="D351:E351" si="96">D352+D356</f>
        <v>1469764.4900000002</v>
      </c>
      <c r="E351" s="51">
        <f t="shared" si="96"/>
        <v>8154802.5099999998</v>
      </c>
      <c r="F351" s="52">
        <f t="shared" si="81"/>
        <v>554.83736105231378</v>
      </c>
    </row>
    <row r="352" spans="1:6" ht="12.75" customHeight="1" x14ac:dyDescent="0.2">
      <c r="A352" s="53">
        <v>411</v>
      </c>
      <c r="B352" s="85" t="s">
        <v>743</v>
      </c>
      <c r="C352" s="50" t="s">
        <v>744</v>
      </c>
      <c r="D352" s="51">
        <f t="shared" ref="D352:E352" si="97">SUM(D353:D355)</f>
        <v>6.11</v>
      </c>
      <c r="E352" s="51">
        <f t="shared" si="97"/>
        <v>6795686.7000000002</v>
      </c>
      <c r="F352" s="52" t="str">
        <f t="shared" si="81"/>
        <v>&gt;&gt;100</v>
      </c>
    </row>
    <row r="353" spans="1:6" ht="12.75" customHeight="1" x14ac:dyDescent="0.2">
      <c r="A353" s="53">
        <v>4111</v>
      </c>
      <c r="B353" s="85" t="s">
        <v>641</v>
      </c>
      <c r="C353" s="50" t="s">
        <v>745</v>
      </c>
      <c r="D353" s="242">
        <v>6.11</v>
      </c>
      <c r="E353" s="242">
        <v>6795686.7000000002</v>
      </c>
      <c r="F353" s="52" t="str">
        <f t="shared" si="81"/>
        <v>&gt;&gt;100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1469758.3800000001</v>
      </c>
      <c r="E356" s="51">
        <f t="shared" si="98"/>
        <v>1359115.81</v>
      </c>
      <c r="F356" s="52">
        <f t="shared" si="81"/>
        <v>92.472057209838795</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1331321.83</v>
      </c>
      <c r="E359" s="242">
        <v>1058419.43</v>
      </c>
      <c r="F359" s="52">
        <f t="shared" si="81"/>
        <v>79.501395241149154</v>
      </c>
    </row>
    <row r="360" spans="1:6" ht="12.75" customHeight="1" x14ac:dyDescent="0.2">
      <c r="A360" s="53">
        <v>4124</v>
      </c>
      <c r="B360" s="85" t="s">
        <v>655</v>
      </c>
      <c r="C360" s="50" t="s">
        <v>754</v>
      </c>
      <c r="D360" s="242">
        <v>135811.29</v>
      </c>
      <c r="E360" s="242">
        <v>300696.38</v>
      </c>
      <c r="F360" s="52">
        <f t="shared" si="81"/>
        <v>221.40749859602982</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2625.26</v>
      </c>
      <c r="E362" s="242">
        <v>0</v>
      </c>
      <c r="F362" s="52">
        <f t="shared" si="81"/>
        <v>0</v>
      </c>
    </row>
    <row r="363" spans="1:6" ht="24" x14ac:dyDescent="0.2">
      <c r="A363" s="53">
        <v>42</v>
      </c>
      <c r="B363" s="232" t="s">
        <v>757</v>
      </c>
      <c r="C363" s="50" t="s">
        <v>758</v>
      </c>
      <c r="D363" s="51">
        <f t="shared" ref="D363:E363" si="99">D364+D369+D378+D383+D388+D391</f>
        <v>108415972.84999999</v>
      </c>
      <c r="E363" s="51">
        <f t="shared" si="99"/>
        <v>114471290.36999999</v>
      </c>
      <c r="F363" s="52">
        <f t="shared" si="81"/>
        <v>105.58526327885089</v>
      </c>
    </row>
    <row r="364" spans="1:6" ht="12.75" customHeight="1" x14ac:dyDescent="0.2">
      <c r="A364" s="53">
        <v>421</v>
      </c>
      <c r="B364" s="85" t="s">
        <v>759</v>
      </c>
      <c r="C364" s="50" t="s">
        <v>760</v>
      </c>
      <c r="D364" s="51">
        <f t="shared" ref="D364:E364" si="100">SUM(D365:D368)</f>
        <v>79219328.799999997</v>
      </c>
      <c r="E364" s="51">
        <f t="shared" si="100"/>
        <v>77401221.640000001</v>
      </c>
      <c r="F364" s="52">
        <f t="shared" si="81"/>
        <v>97.704970254683616</v>
      </c>
    </row>
    <row r="365" spans="1:6" ht="12.75" customHeight="1" x14ac:dyDescent="0.2">
      <c r="A365" s="53">
        <v>4211</v>
      </c>
      <c r="B365" s="85" t="s">
        <v>665</v>
      </c>
      <c r="C365" s="50" t="s">
        <v>761</v>
      </c>
      <c r="D365" s="242">
        <v>2502.83</v>
      </c>
      <c r="E365" s="242">
        <v>27190.78</v>
      </c>
      <c r="F365" s="52">
        <f t="shared" si="81"/>
        <v>1086.4013936224194</v>
      </c>
    </row>
    <row r="366" spans="1:6" ht="12.75" customHeight="1" x14ac:dyDescent="0.2">
      <c r="A366" s="53">
        <v>4212</v>
      </c>
      <c r="B366" s="85" t="s">
        <v>667</v>
      </c>
      <c r="C366" s="50" t="s">
        <v>762</v>
      </c>
      <c r="D366" s="242">
        <v>66346696.469999999</v>
      </c>
      <c r="E366" s="242">
        <v>55674014.329999998</v>
      </c>
      <c r="F366" s="52">
        <f t="shared" si="81"/>
        <v>83.913770077722148</v>
      </c>
    </row>
    <row r="367" spans="1:6" ht="12.75" customHeight="1" x14ac:dyDescent="0.2">
      <c r="A367" s="53">
        <v>4213</v>
      </c>
      <c r="B367" s="85" t="s">
        <v>669</v>
      </c>
      <c r="C367" s="50" t="s">
        <v>763</v>
      </c>
      <c r="D367" s="242">
        <v>3557480.05</v>
      </c>
      <c r="E367" s="242">
        <v>9201163.8300000001</v>
      </c>
      <c r="F367" s="52">
        <f t="shared" si="81"/>
        <v>258.64273869926552</v>
      </c>
    </row>
    <row r="368" spans="1:6" ht="12.75" customHeight="1" x14ac:dyDescent="0.2">
      <c r="A368" s="53">
        <v>4214</v>
      </c>
      <c r="B368" s="85" t="s">
        <v>671</v>
      </c>
      <c r="C368" s="50" t="s">
        <v>764</v>
      </c>
      <c r="D368" s="242">
        <v>9312649.4499999993</v>
      </c>
      <c r="E368" s="242">
        <v>12498852.699999999</v>
      </c>
      <c r="F368" s="52">
        <f t="shared" si="81"/>
        <v>134.21371401454397</v>
      </c>
    </row>
    <row r="369" spans="1:6" ht="12.75" customHeight="1" x14ac:dyDescent="0.2">
      <c r="A369" s="53">
        <v>422</v>
      </c>
      <c r="B369" s="85" t="s">
        <v>765</v>
      </c>
      <c r="C369" s="50" t="s">
        <v>766</v>
      </c>
      <c r="D369" s="51">
        <f t="shared" ref="D369:E369" si="101">SUM(D370:D377)</f>
        <v>16131048.84</v>
      </c>
      <c r="E369" s="51">
        <f t="shared" si="101"/>
        <v>27111909.619999997</v>
      </c>
      <c r="F369" s="52">
        <f t="shared" si="81"/>
        <v>168.07282582128738</v>
      </c>
    </row>
    <row r="370" spans="1:6" ht="12.75" customHeight="1" x14ac:dyDescent="0.2">
      <c r="A370" s="53">
        <v>4221</v>
      </c>
      <c r="B370" s="85" t="s">
        <v>675</v>
      </c>
      <c r="C370" s="50" t="s">
        <v>767</v>
      </c>
      <c r="D370" s="242">
        <v>7034679.3700000001</v>
      </c>
      <c r="E370" s="242">
        <v>10517147.289999999</v>
      </c>
      <c r="F370" s="52">
        <f t="shared" si="81"/>
        <v>149.5042877839079</v>
      </c>
    </row>
    <row r="371" spans="1:6" ht="12.75" customHeight="1" x14ac:dyDescent="0.2">
      <c r="A371" s="53">
        <v>4222</v>
      </c>
      <c r="B371" s="85" t="s">
        <v>768</v>
      </c>
      <c r="C371" s="50" t="s">
        <v>769</v>
      </c>
      <c r="D371" s="242">
        <v>473818.84</v>
      </c>
      <c r="E371" s="242">
        <v>719806.43</v>
      </c>
      <c r="F371" s="52">
        <f t="shared" si="81"/>
        <v>151.91595800622869</v>
      </c>
    </row>
    <row r="372" spans="1:6" ht="12.75" customHeight="1" x14ac:dyDescent="0.2">
      <c r="A372" s="53">
        <v>4223</v>
      </c>
      <c r="B372" s="85" t="s">
        <v>679</v>
      </c>
      <c r="C372" s="50" t="s">
        <v>770</v>
      </c>
      <c r="D372" s="242">
        <v>572912.88</v>
      </c>
      <c r="E372" s="242">
        <v>2020656.42</v>
      </c>
      <c r="F372" s="52">
        <f t="shared" si="81"/>
        <v>352.69872445527841</v>
      </c>
    </row>
    <row r="373" spans="1:6" ht="12.75" customHeight="1" x14ac:dyDescent="0.2">
      <c r="A373" s="53">
        <v>4224</v>
      </c>
      <c r="B373" s="85" t="s">
        <v>681</v>
      </c>
      <c r="C373" s="50" t="s">
        <v>771</v>
      </c>
      <c r="D373" s="242">
        <v>4270002.3099999996</v>
      </c>
      <c r="E373" s="242">
        <v>3755718.75</v>
      </c>
      <c r="F373" s="52">
        <f t="shared" si="81"/>
        <v>87.955895040253509</v>
      </c>
    </row>
    <row r="374" spans="1:6" ht="12.75" customHeight="1" x14ac:dyDescent="0.2">
      <c r="A374" s="53">
        <v>4225</v>
      </c>
      <c r="B374" s="85" t="s">
        <v>683</v>
      </c>
      <c r="C374" s="50" t="s">
        <v>772</v>
      </c>
      <c r="D374" s="242">
        <v>522585.41</v>
      </c>
      <c r="E374" s="242">
        <v>720749.4</v>
      </c>
      <c r="F374" s="52">
        <f t="shared" si="81"/>
        <v>137.9199239412367</v>
      </c>
    </row>
    <row r="375" spans="1:6" ht="12.75" customHeight="1" x14ac:dyDescent="0.2">
      <c r="A375" s="53">
        <v>4226</v>
      </c>
      <c r="B375" s="85" t="s">
        <v>685</v>
      </c>
      <c r="C375" s="50" t="s">
        <v>773</v>
      </c>
      <c r="D375" s="242">
        <v>390297.89</v>
      </c>
      <c r="E375" s="242">
        <v>651450.22</v>
      </c>
      <c r="F375" s="52">
        <f t="shared" si="81"/>
        <v>166.91102788180586</v>
      </c>
    </row>
    <row r="376" spans="1:6" ht="12.75" customHeight="1" x14ac:dyDescent="0.2">
      <c r="A376" s="53">
        <v>4227</v>
      </c>
      <c r="B376" s="232" t="s">
        <v>687</v>
      </c>
      <c r="C376" s="50" t="s">
        <v>774</v>
      </c>
      <c r="D376" s="242">
        <v>2866752.14</v>
      </c>
      <c r="E376" s="242">
        <v>8726381.1099999994</v>
      </c>
      <c r="F376" s="52">
        <f t="shared" si="81"/>
        <v>304.39956730964536</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5009629.3499999996</v>
      </c>
      <c r="E378" s="51">
        <f t="shared" si="102"/>
        <v>662894.26</v>
      </c>
      <c r="F378" s="52">
        <f t="shared" si="81"/>
        <v>13.232401315278944</v>
      </c>
    </row>
    <row r="379" spans="1:6" ht="12.75" customHeight="1" x14ac:dyDescent="0.2">
      <c r="A379" s="53">
        <v>4231</v>
      </c>
      <c r="B379" s="85" t="s">
        <v>693</v>
      </c>
      <c r="C379" s="50" t="s">
        <v>778</v>
      </c>
      <c r="D379" s="242">
        <v>5009629.3499999996</v>
      </c>
      <c r="E379" s="242">
        <v>630291.93999999994</v>
      </c>
      <c r="F379" s="52">
        <f t="shared" si="81"/>
        <v>12.581608258103966</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31329.39</v>
      </c>
      <c r="F381" s="52" t="str">
        <f t="shared" si="81"/>
        <v>-</v>
      </c>
    </row>
    <row r="382" spans="1:6" ht="12.75" customHeight="1" x14ac:dyDescent="0.2">
      <c r="A382" s="53">
        <v>4234</v>
      </c>
      <c r="B382" s="232" t="s">
        <v>699</v>
      </c>
      <c r="C382" s="50" t="s">
        <v>781</v>
      </c>
      <c r="D382" s="242">
        <v>0</v>
      </c>
      <c r="E382" s="242">
        <v>1272.93</v>
      </c>
      <c r="F382" s="52" t="str">
        <f t="shared" si="81"/>
        <v>-</v>
      </c>
    </row>
    <row r="383" spans="1:6" ht="12.75" customHeight="1" x14ac:dyDescent="0.2">
      <c r="A383" s="53">
        <v>424</v>
      </c>
      <c r="B383" s="85" t="s">
        <v>782</v>
      </c>
      <c r="C383" s="50" t="s">
        <v>783</v>
      </c>
      <c r="D383" s="51">
        <f t="shared" ref="D383:E383" si="103">SUM(D384:D387)</f>
        <v>7486516.8100000005</v>
      </c>
      <c r="E383" s="51">
        <f t="shared" si="103"/>
        <v>8985144.1899999995</v>
      </c>
      <c r="F383" s="52">
        <f t="shared" si="81"/>
        <v>120.01768536735575</v>
      </c>
    </row>
    <row r="384" spans="1:6" ht="12.75" customHeight="1" x14ac:dyDescent="0.2">
      <c r="A384" s="53">
        <v>4241</v>
      </c>
      <c r="B384" s="85" t="s">
        <v>784</v>
      </c>
      <c r="C384" s="50" t="s">
        <v>785</v>
      </c>
      <c r="D384" s="242">
        <v>6977831.4699999997</v>
      </c>
      <c r="E384" s="242">
        <v>7477740.8399999999</v>
      </c>
      <c r="F384" s="52">
        <f t="shared" si="81"/>
        <v>107.16425113087462</v>
      </c>
    </row>
    <row r="385" spans="1:6" ht="12.75" customHeight="1" x14ac:dyDescent="0.2">
      <c r="A385" s="53">
        <v>4242</v>
      </c>
      <c r="B385" s="85" t="s">
        <v>705</v>
      </c>
      <c r="C385" s="50" t="s">
        <v>786</v>
      </c>
      <c r="D385" s="242">
        <v>400346.52</v>
      </c>
      <c r="E385" s="242">
        <v>164958.39000000001</v>
      </c>
      <c r="F385" s="52">
        <f t="shared" si="81"/>
        <v>41.203902559212956</v>
      </c>
    </row>
    <row r="386" spans="1:6" ht="12.75" customHeight="1" x14ac:dyDescent="0.2">
      <c r="A386" s="53">
        <v>4243</v>
      </c>
      <c r="B386" s="85" t="s">
        <v>707</v>
      </c>
      <c r="C386" s="50" t="s">
        <v>787</v>
      </c>
      <c r="D386" s="242">
        <v>49400</v>
      </c>
      <c r="E386" s="242">
        <v>1334104.04</v>
      </c>
      <c r="F386" s="52">
        <f t="shared" si="81"/>
        <v>2700.6154655870446</v>
      </c>
    </row>
    <row r="387" spans="1:6" ht="12.75" customHeight="1" x14ac:dyDescent="0.2">
      <c r="A387" s="53">
        <v>4244</v>
      </c>
      <c r="B387" s="85" t="s">
        <v>709</v>
      </c>
      <c r="C387" s="50" t="s">
        <v>788</v>
      </c>
      <c r="D387" s="242">
        <v>58938.82</v>
      </c>
      <c r="E387" s="242">
        <v>8340.92</v>
      </c>
      <c r="F387" s="52">
        <f t="shared" si="81"/>
        <v>14.151827267665013</v>
      </c>
    </row>
    <row r="388" spans="1:6" ht="12.75" customHeight="1" x14ac:dyDescent="0.2">
      <c r="A388" s="53">
        <v>425</v>
      </c>
      <c r="B388" s="85" t="s">
        <v>789</v>
      </c>
      <c r="C388" s="50" t="s">
        <v>790</v>
      </c>
      <c r="D388" s="51">
        <f t="shared" ref="D388:E388" si="104">SUM(D389:D390)</f>
        <v>11812.33</v>
      </c>
      <c r="E388" s="51">
        <f t="shared" si="104"/>
        <v>45979.74</v>
      </c>
      <c r="F388" s="52">
        <f t="shared" si="81"/>
        <v>389.25207812514549</v>
      </c>
    </row>
    <row r="389" spans="1:6" ht="12.75" customHeight="1" x14ac:dyDescent="0.2">
      <c r="A389" s="53">
        <v>4251</v>
      </c>
      <c r="B389" s="85" t="s">
        <v>791</v>
      </c>
      <c r="C389" s="50" t="s">
        <v>792</v>
      </c>
      <c r="D389" s="242">
        <v>0</v>
      </c>
      <c r="E389" s="242">
        <v>45979.74</v>
      </c>
      <c r="F389" s="52" t="str">
        <f t="shared" si="81"/>
        <v>-</v>
      </c>
    </row>
    <row r="390" spans="1:6" ht="12.75" customHeight="1" x14ac:dyDescent="0.2">
      <c r="A390" s="53">
        <v>4252</v>
      </c>
      <c r="B390" s="85" t="s">
        <v>715</v>
      </c>
      <c r="C390" s="50" t="s">
        <v>793</v>
      </c>
      <c r="D390" s="242">
        <v>11812.33</v>
      </c>
      <c r="E390" s="242">
        <v>0</v>
      </c>
      <c r="F390" s="52">
        <f t="shared" si="81"/>
        <v>0</v>
      </c>
    </row>
    <row r="391" spans="1:6" ht="12.75" customHeight="1" x14ac:dyDescent="0.2">
      <c r="A391" s="53">
        <v>426</v>
      </c>
      <c r="B391" s="85" t="s">
        <v>794</v>
      </c>
      <c r="C391" s="50" t="s">
        <v>795</v>
      </c>
      <c r="D391" s="51">
        <f t="shared" ref="D391:E391" si="105">SUM(D392:D395)</f>
        <v>557636.72000000009</v>
      </c>
      <c r="E391" s="51">
        <f t="shared" si="105"/>
        <v>264140.92</v>
      </c>
      <c r="F391" s="52">
        <f t="shared" si="81"/>
        <v>47.367920821283064</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521229.01</v>
      </c>
      <c r="E393" s="242">
        <v>219243.1</v>
      </c>
      <c r="F393" s="52">
        <f t="shared" si="81"/>
        <v>42.062720185125535</v>
      </c>
    </row>
    <row r="394" spans="1:6" ht="12.75" customHeight="1" x14ac:dyDescent="0.2">
      <c r="A394" s="53">
        <v>4263</v>
      </c>
      <c r="B394" s="85" t="s">
        <v>723</v>
      </c>
      <c r="C394" s="50" t="s">
        <v>798</v>
      </c>
      <c r="D394" s="242">
        <v>11945.05</v>
      </c>
      <c r="E394" s="242">
        <v>0</v>
      </c>
      <c r="F394" s="52">
        <f t="shared" si="81"/>
        <v>0</v>
      </c>
    </row>
    <row r="395" spans="1:6" ht="12.75" customHeight="1" x14ac:dyDescent="0.2">
      <c r="A395" s="53">
        <v>4264</v>
      </c>
      <c r="B395" s="85" t="s">
        <v>725</v>
      </c>
      <c r="C395" s="50" t="s">
        <v>799</v>
      </c>
      <c r="D395" s="242">
        <v>24462.66</v>
      </c>
      <c r="E395" s="242">
        <v>44897.82</v>
      </c>
      <c r="F395" s="52">
        <f t="shared" si="81"/>
        <v>183.53613221129672</v>
      </c>
    </row>
    <row r="396" spans="1:6" ht="24" x14ac:dyDescent="0.2">
      <c r="A396" s="53">
        <v>43</v>
      </c>
      <c r="B396" s="85" t="s">
        <v>800</v>
      </c>
      <c r="C396" s="50" t="s">
        <v>801</v>
      </c>
      <c r="D396" s="51">
        <f t="shared" ref="D396:E396" si="106">D397</f>
        <v>1129.5899999999999</v>
      </c>
      <c r="E396" s="51">
        <f t="shared" si="106"/>
        <v>309.43</v>
      </c>
      <c r="F396" s="52">
        <f t="shared" si="81"/>
        <v>27.393124939137209</v>
      </c>
    </row>
    <row r="397" spans="1:6" ht="12.75" customHeight="1" x14ac:dyDescent="0.2">
      <c r="A397" s="53">
        <v>431</v>
      </c>
      <c r="B397" s="85" t="s">
        <v>802</v>
      </c>
      <c r="C397" s="50" t="s">
        <v>803</v>
      </c>
      <c r="D397" s="51">
        <f t="shared" ref="D397:E397" si="107">SUM(D398:D399)</f>
        <v>1129.5899999999999</v>
      </c>
      <c r="E397" s="51">
        <f t="shared" si="107"/>
        <v>309.43</v>
      </c>
      <c r="F397" s="52">
        <f t="shared" si="81"/>
        <v>27.393124939137209</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1129.5899999999999</v>
      </c>
      <c r="E399" s="242">
        <v>309.43</v>
      </c>
      <c r="F399" s="52">
        <f t="shared" si="81"/>
        <v>27.393124939137209</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32123930.479999997</v>
      </c>
      <c r="E402" s="51">
        <f t="shared" si="109"/>
        <v>70483650.849999994</v>
      </c>
      <c r="F402" s="52">
        <f t="shared" si="81"/>
        <v>219.41166537476579</v>
      </c>
    </row>
    <row r="403" spans="1:6" ht="12.75" customHeight="1" x14ac:dyDescent="0.2">
      <c r="A403" s="53">
        <v>451</v>
      </c>
      <c r="B403" s="85" t="s">
        <v>812</v>
      </c>
      <c r="C403" s="50" t="s">
        <v>813</v>
      </c>
      <c r="D403" s="242">
        <v>31874239.399999999</v>
      </c>
      <c r="E403" s="242">
        <v>69858505.420000002</v>
      </c>
      <c r="F403" s="52">
        <f t="shared" si="81"/>
        <v>219.16916837865003</v>
      </c>
    </row>
    <row r="404" spans="1:6" ht="12.75" customHeight="1" x14ac:dyDescent="0.2">
      <c r="A404" s="53">
        <v>452</v>
      </c>
      <c r="B404" s="85" t="s">
        <v>814</v>
      </c>
      <c r="C404" s="50" t="s">
        <v>815</v>
      </c>
      <c r="D404" s="242">
        <v>25162.58</v>
      </c>
      <c r="E404" s="242">
        <v>25026.85</v>
      </c>
      <c r="F404" s="52">
        <f t="shared" si="81"/>
        <v>99.460587904737892</v>
      </c>
    </row>
    <row r="405" spans="1:6" ht="12.75" customHeight="1" x14ac:dyDescent="0.2">
      <c r="A405" s="53">
        <v>453</v>
      </c>
      <c r="B405" s="85" t="s">
        <v>816</v>
      </c>
      <c r="C405" s="50" t="s">
        <v>817</v>
      </c>
      <c r="D405" s="242">
        <v>0</v>
      </c>
      <c r="E405" s="242">
        <v>3138.56</v>
      </c>
      <c r="F405" s="52" t="str">
        <f t="shared" si="81"/>
        <v>-</v>
      </c>
    </row>
    <row r="406" spans="1:6" ht="12.75" customHeight="1" x14ac:dyDescent="0.2">
      <c r="A406" s="53">
        <v>454</v>
      </c>
      <c r="B406" s="85" t="s">
        <v>818</v>
      </c>
      <c r="C406" s="50" t="s">
        <v>819</v>
      </c>
      <c r="D406" s="242">
        <v>224528.5</v>
      </c>
      <c r="E406" s="242">
        <v>596980.02</v>
      </c>
      <c r="F406" s="52">
        <f t="shared" si="81"/>
        <v>265.88162304562672</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134264971.44</v>
      </c>
      <c r="E408" s="51">
        <f t="shared" si="111"/>
        <v>185167976.88999999</v>
      </c>
      <c r="F408" s="52">
        <f t="shared" si="81"/>
        <v>137.91234966504084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1056806262</v>
      </c>
      <c r="E410" s="242">
        <v>1169596610.6400001</v>
      </c>
      <c r="F410" s="52">
        <f t="shared" si="81"/>
        <v>110.67275551779426</v>
      </c>
    </row>
    <row r="411" spans="1:6" ht="12.75" customHeight="1" x14ac:dyDescent="0.2">
      <c r="A411" s="53">
        <v>97</v>
      </c>
      <c r="B411" s="85" t="s">
        <v>828</v>
      </c>
      <c r="C411" s="50" t="s">
        <v>829</v>
      </c>
      <c r="D411" s="242">
        <v>2914731.05</v>
      </c>
      <c r="E411" s="242">
        <v>4879558.84</v>
      </c>
      <c r="F411" s="52">
        <f t="shared" si="81"/>
        <v>167.41026037376588</v>
      </c>
    </row>
    <row r="412" spans="1:6" ht="12.75" customHeight="1" x14ac:dyDescent="0.2">
      <c r="A412" s="53" t="s">
        <v>609</v>
      </c>
      <c r="B412" s="85" t="s">
        <v>830</v>
      </c>
      <c r="C412" s="50" t="s">
        <v>831</v>
      </c>
      <c r="D412" s="51">
        <f>D6+D298</f>
        <v>1794506647.6199999</v>
      </c>
      <c r="E412" s="51">
        <f>E6+E298</f>
        <v>2165808721.8800001</v>
      </c>
      <c r="F412" s="52">
        <f t="shared" si="81"/>
        <v>120.69103921974582</v>
      </c>
    </row>
    <row r="413" spans="1:6" ht="12.75" customHeight="1" x14ac:dyDescent="0.2">
      <c r="A413" s="53" t="s">
        <v>609</v>
      </c>
      <c r="B413" s="85" t="s">
        <v>832</v>
      </c>
      <c r="C413" s="50" t="s">
        <v>833</v>
      </c>
      <c r="D413" s="51">
        <f t="shared" ref="D413:E413" si="112">D289+D350</f>
        <v>1637518871.1599996</v>
      </c>
      <c r="E413" s="51">
        <f t="shared" si="112"/>
        <v>1966482109.7800002</v>
      </c>
      <c r="F413" s="52">
        <f t="shared" si="81"/>
        <v>120.08912656908599</v>
      </c>
    </row>
    <row r="414" spans="1:6" ht="12.75" customHeight="1" x14ac:dyDescent="0.2">
      <c r="A414" s="53" t="s">
        <v>609</v>
      </c>
      <c r="B414" s="85" t="s">
        <v>834</v>
      </c>
      <c r="C414" s="50" t="s">
        <v>835</v>
      </c>
      <c r="D414" s="51">
        <f t="shared" ref="D414:E414" si="113">IF(D412&gt;=D413,D412-D413,0)</f>
        <v>156987776.46000028</v>
      </c>
      <c r="E414" s="51">
        <f t="shared" si="113"/>
        <v>199326612.0999999</v>
      </c>
      <c r="F414" s="52">
        <f t="shared" si="81"/>
        <v>126.96951099934036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531819548.69999999</v>
      </c>
      <c r="E417" s="51">
        <f t="shared" si="116"/>
        <v>375757471.12000012</v>
      </c>
      <c r="F417" s="52">
        <f t="shared" si="81"/>
        <v>70.655069381807422</v>
      </c>
    </row>
    <row r="418" spans="1:6" ht="12.75" customHeight="1" x14ac:dyDescent="0.2">
      <c r="A418" s="55" t="s">
        <v>843</v>
      </c>
      <c r="B418" s="233" t="s">
        <v>844</v>
      </c>
      <c r="C418" s="56" t="s">
        <v>845</v>
      </c>
      <c r="D418" s="62">
        <f t="shared" ref="D418:E418" si="117">D294+D411</f>
        <v>89820087.450000003</v>
      </c>
      <c r="E418" s="62">
        <f t="shared" si="117"/>
        <v>97353561.650000006</v>
      </c>
      <c r="F418" s="57">
        <f t="shared" si="81"/>
        <v>108.38729332588733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135983388.32000002</v>
      </c>
      <c r="E420" s="51">
        <f t="shared" si="118"/>
        <v>124394495.82000002</v>
      </c>
      <c r="F420" s="52">
        <f t="shared" ref="F420:F647" si="119">IF(D420&lt;&gt;0,IF(E420/D420&gt;=100,"&gt;&gt;100",E420/D420*100),"-")</f>
        <v>91.477714562657695</v>
      </c>
    </row>
    <row r="421" spans="1:6" ht="24" x14ac:dyDescent="0.2">
      <c r="A421" s="53">
        <v>81</v>
      </c>
      <c r="B421" s="232" t="s">
        <v>849</v>
      </c>
      <c r="C421" s="50" t="s">
        <v>850</v>
      </c>
      <c r="D421" s="51">
        <f t="shared" ref="D421:E421" si="120">D422+D427+D430+D434+D435+D442+D447+D455</f>
        <v>275941.75</v>
      </c>
      <c r="E421" s="51">
        <f t="shared" si="120"/>
        <v>119310.61</v>
      </c>
      <c r="F421" s="52">
        <f t="shared" si="119"/>
        <v>43.237607212391744</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27147.040000000001</v>
      </c>
      <c r="E427" s="51">
        <f t="shared" si="122"/>
        <v>27211.439999999999</v>
      </c>
      <c r="F427" s="52">
        <f t="shared" si="119"/>
        <v>100.2372266000271</v>
      </c>
    </row>
    <row r="428" spans="1:6" ht="24" x14ac:dyDescent="0.2">
      <c r="A428" s="53">
        <v>8121</v>
      </c>
      <c r="B428" s="232" t="s">
        <v>863</v>
      </c>
      <c r="C428" s="50" t="s">
        <v>864</v>
      </c>
      <c r="D428" s="242">
        <v>27147.040000000001</v>
      </c>
      <c r="E428" s="242">
        <v>27211.439999999999</v>
      </c>
      <c r="F428" s="52">
        <f t="shared" si="119"/>
        <v>100.2372266000271</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53089.120000000003</v>
      </c>
      <c r="E434" s="242">
        <v>92099.17</v>
      </c>
      <c r="F434" s="52">
        <f t="shared" si="119"/>
        <v>173.48031008990165</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195705.59</v>
      </c>
      <c r="E455" s="51">
        <f t="shared" si="127"/>
        <v>0</v>
      </c>
      <c r="F455" s="52">
        <f t="shared" si="119"/>
        <v>0</v>
      </c>
    </row>
    <row r="456" spans="1:6" ht="24" x14ac:dyDescent="0.2">
      <c r="A456" s="53" t="s">
        <v>919</v>
      </c>
      <c r="B456" s="232" t="s">
        <v>920</v>
      </c>
      <c r="C456" s="50" t="s">
        <v>919</v>
      </c>
      <c r="D456" s="242">
        <v>195705.59</v>
      </c>
      <c r="E456" s="242">
        <v>0</v>
      </c>
      <c r="F456" s="52">
        <f t="shared" si="119"/>
        <v>0</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23298.530000000002</v>
      </c>
      <c r="E472" s="51">
        <f t="shared" si="133"/>
        <v>41598214.850000001</v>
      </c>
      <c r="F472" s="52" t="str">
        <f t="shared" si="119"/>
        <v>&gt;&gt;100</v>
      </c>
    </row>
    <row r="473" spans="1:6" ht="24" x14ac:dyDescent="0.2">
      <c r="A473" s="53">
        <v>831</v>
      </c>
      <c r="B473" s="85" t="s">
        <v>953</v>
      </c>
      <c r="C473" s="50" t="s">
        <v>954</v>
      </c>
      <c r="D473" s="51">
        <f t="shared" ref="D473:E473" si="134">SUM(D474:D476)</f>
        <v>5707.08</v>
      </c>
      <c r="E473" s="51">
        <f t="shared" si="134"/>
        <v>0</v>
      </c>
      <c r="F473" s="52">
        <f t="shared" si="119"/>
        <v>0</v>
      </c>
    </row>
    <row r="474" spans="1:6" ht="12.75" customHeight="1" x14ac:dyDescent="0.2">
      <c r="A474" s="53">
        <v>8312</v>
      </c>
      <c r="B474" s="85" t="s">
        <v>955</v>
      </c>
      <c r="C474" s="50" t="s">
        <v>956</v>
      </c>
      <c r="D474" s="242">
        <v>5707.08</v>
      </c>
      <c r="E474" s="242">
        <v>0</v>
      </c>
      <c r="F474" s="52">
        <f t="shared" si="119"/>
        <v>0</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757.65</v>
      </c>
      <c r="E477" s="242">
        <v>41517964.859999999</v>
      </c>
      <c r="F477" s="52" t="str">
        <f t="shared" si="119"/>
        <v>&gt;&gt;100</v>
      </c>
    </row>
    <row r="478" spans="1:6" ht="24" x14ac:dyDescent="0.2">
      <c r="A478" s="53">
        <v>833</v>
      </c>
      <c r="B478" s="85" t="s">
        <v>963</v>
      </c>
      <c r="C478" s="50" t="s">
        <v>964</v>
      </c>
      <c r="D478" s="51">
        <f t="shared" ref="D478:E478" si="135">SUM(D479:D480)</f>
        <v>16699.22</v>
      </c>
      <c r="E478" s="51">
        <f t="shared" si="135"/>
        <v>0</v>
      </c>
      <c r="F478" s="52">
        <f t="shared" si="119"/>
        <v>0</v>
      </c>
    </row>
    <row r="479" spans="1:6" ht="24" x14ac:dyDescent="0.2">
      <c r="A479" s="53">
        <v>8331</v>
      </c>
      <c r="B479" s="232" t="s">
        <v>965</v>
      </c>
      <c r="C479" s="50" t="s">
        <v>966</v>
      </c>
      <c r="D479" s="242">
        <v>16699.22</v>
      </c>
      <c r="E479" s="242">
        <v>0</v>
      </c>
      <c r="F479" s="52">
        <f t="shared" si="119"/>
        <v>0</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134.58000000000001</v>
      </c>
      <c r="E481" s="51">
        <f t="shared" si="136"/>
        <v>80249.990000000005</v>
      </c>
      <c r="F481" s="52" t="str">
        <f t="shared" si="119"/>
        <v>&gt;&gt;100</v>
      </c>
    </row>
    <row r="482" spans="1:6" ht="12.75" customHeight="1" x14ac:dyDescent="0.2">
      <c r="A482" s="53">
        <v>8341</v>
      </c>
      <c r="B482" s="85" t="s">
        <v>971</v>
      </c>
      <c r="C482" s="50" t="s">
        <v>972</v>
      </c>
      <c r="D482" s="242">
        <v>134.58000000000001</v>
      </c>
      <c r="E482" s="242">
        <v>80249.990000000005</v>
      </c>
      <c r="F482" s="52" t="str">
        <f t="shared" si="119"/>
        <v>&gt;&gt;100</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135684148.04000002</v>
      </c>
      <c r="E484" s="51">
        <f t="shared" si="137"/>
        <v>82676970.360000014</v>
      </c>
      <c r="F484" s="52">
        <f t="shared" si="119"/>
        <v>60.933404199602329</v>
      </c>
    </row>
    <row r="485" spans="1:6" ht="24" x14ac:dyDescent="0.2">
      <c r="A485" s="53">
        <v>841</v>
      </c>
      <c r="B485" s="85" t="s">
        <v>977</v>
      </c>
      <c r="C485" s="50" t="s">
        <v>978</v>
      </c>
      <c r="D485" s="51">
        <f t="shared" ref="D485:E485" si="138">SUM(D486:D489)</f>
        <v>49953547.020000003</v>
      </c>
      <c r="E485" s="51">
        <f t="shared" si="138"/>
        <v>0</v>
      </c>
      <c r="F485" s="52">
        <f t="shared" si="119"/>
        <v>0</v>
      </c>
    </row>
    <row r="486" spans="1:6" ht="12.75" customHeight="1" x14ac:dyDescent="0.2">
      <c r="A486" s="53">
        <v>8413</v>
      </c>
      <c r="B486" s="85" t="s">
        <v>979</v>
      </c>
      <c r="C486" s="50" t="s">
        <v>980</v>
      </c>
      <c r="D486" s="242">
        <v>49953547.020000003</v>
      </c>
      <c r="E486" s="242">
        <v>0</v>
      </c>
      <c r="F486" s="52">
        <f t="shared" si="119"/>
        <v>0</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1176117.3500000001</v>
      </c>
      <c r="E490" s="51">
        <f t="shared" si="139"/>
        <v>0</v>
      </c>
      <c r="F490" s="52">
        <f t="shared" si="119"/>
        <v>0</v>
      </c>
    </row>
    <row r="491" spans="1:6" ht="12.75" customHeight="1" x14ac:dyDescent="0.2">
      <c r="A491" s="53">
        <v>8422</v>
      </c>
      <c r="B491" s="85" t="s">
        <v>989</v>
      </c>
      <c r="C491" s="50" t="s">
        <v>990</v>
      </c>
      <c r="D491" s="242">
        <v>1176117.3500000001</v>
      </c>
      <c r="E491" s="242">
        <v>0</v>
      </c>
      <c r="F491" s="52">
        <f t="shared" si="119"/>
        <v>0</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84554483.670000002</v>
      </c>
      <c r="E495" s="51">
        <f t="shared" si="140"/>
        <v>82676397.680000007</v>
      </c>
      <c r="F495" s="52">
        <f t="shared" si="119"/>
        <v>97.778845179482374</v>
      </c>
    </row>
    <row r="496" spans="1:6" ht="12.75" customHeight="1" x14ac:dyDescent="0.2">
      <c r="A496" s="53">
        <v>8443</v>
      </c>
      <c r="B496" s="85" t="s">
        <v>999</v>
      </c>
      <c r="C496" s="50" t="s">
        <v>1000</v>
      </c>
      <c r="D496" s="242">
        <v>84554483.670000002</v>
      </c>
      <c r="E496" s="242">
        <v>82666914.310000002</v>
      </c>
      <c r="F496" s="52">
        <f t="shared" si="119"/>
        <v>97.767629488027126</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9483.3700000000008</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572.67999999999995</v>
      </c>
      <c r="F502" s="52" t="str">
        <f t="shared" si="119"/>
        <v>-</v>
      </c>
    </row>
    <row r="503" spans="1:6" ht="12.75" customHeight="1" x14ac:dyDescent="0.2">
      <c r="A503" s="53">
        <v>8453</v>
      </c>
      <c r="B503" s="85" t="s">
        <v>1013</v>
      </c>
      <c r="C503" s="50" t="s">
        <v>1014</v>
      </c>
      <c r="D503" s="242">
        <v>0</v>
      </c>
      <c r="E503" s="242">
        <v>572.67999999999995</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224397713.53000003</v>
      </c>
      <c r="E528" s="51">
        <f t="shared" si="148"/>
        <v>186393241.57999998</v>
      </c>
      <c r="F528" s="52">
        <f t="shared" si="119"/>
        <v>83.063788239126069</v>
      </c>
    </row>
    <row r="529" spans="1:6" ht="24" x14ac:dyDescent="0.2">
      <c r="A529" s="53">
        <v>51</v>
      </c>
      <c r="B529" s="85" t="s">
        <v>1065</v>
      </c>
      <c r="C529" s="50" t="s">
        <v>1066</v>
      </c>
      <c r="D529" s="51">
        <f t="shared" ref="D529:E529" si="149">D530+D535+D538+D542+D543+D550+D555+D563</f>
        <v>65554.61</v>
      </c>
      <c r="E529" s="51">
        <f t="shared" si="149"/>
        <v>0</v>
      </c>
      <c r="F529" s="52">
        <f t="shared" si="119"/>
        <v>0</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65554.61</v>
      </c>
      <c r="E542" s="242">
        <v>0</v>
      </c>
      <c r="F542" s="52">
        <f t="shared" si="119"/>
        <v>0</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16770.02</v>
      </c>
      <c r="E580" s="51">
        <f t="shared" si="162"/>
        <v>14999993.810000001</v>
      </c>
      <c r="F580" s="52" t="str">
        <f t="shared" si="119"/>
        <v>&gt;&gt;100</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2654.46</v>
      </c>
      <c r="E585" s="51">
        <f t="shared" si="164"/>
        <v>14999993.810000001</v>
      </c>
      <c r="F585" s="52" t="str">
        <f t="shared" si="119"/>
        <v>&gt;&gt;100</v>
      </c>
    </row>
    <row r="586" spans="1:6" ht="12.75" customHeight="1" x14ac:dyDescent="0.2">
      <c r="A586" s="53">
        <v>5321</v>
      </c>
      <c r="B586" s="85" t="s">
        <v>1171</v>
      </c>
      <c r="C586" s="50" t="s">
        <v>1172</v>
      </c>
      <c r="D586" s="242">
        <v>2654.46</v>
      </c>
      <c r="E586" s="242">
        <v>14999993.810000001</v>
      </c>
      <c r="F586" s="52" t="str">
        <f t="shared" si="119"/>
        <v>&gt;&gt;100</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14115.56</v>
      </c>
      <c r="E590" s="51">
        <f t="shared" si="166"/>
        <v>0</v>
      </c>
      <c r="F590" s="52">
        <f t="shared" si="119"/>
        <v>0</v>
      </c>
    </row>
    <row r="591" spans="1:6" ht="12.75" customHeight="1" x14ac:dyDescent="0.2">
      <c r="A591" s="53">
        <v>5341</v>
      </c>
      <c r="B591" s="85" t="s">
        <v>1181</v>
      </c>
      <c r="C591" s="50" t="s">
        <v>1182</v>
      </c>
      <c r="D591" s="242">
        <v>14115.56</v>
      </c>
      <c r="E591" s="242">
        <v>0</v>
      </c>
      <c r="F591" s="52">
        <f t="shared" si="119"/>
        <v>0</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224315388.90000004</v>
      </c>
      <c r="E593" s="51">
        <f t="shared" si="167"/>
        <v>171393247.76999998</v>
      </c>
      <c r="F593" s="52">
        <f t="shared" si="119"/>
        <v>76.407262386446078</v>
      </c>
    </row>
    <row r="594" spans="1:6" ht="24" x14ac:dyDescent="0.2">
      <c r="A594" s="53">
        <v>541</v>
      </c>
      <c r="B594" s="85" t="s">
        <v>1186</v>
      </c>
      <c r="C594" s="50" t="s">
        <v>1187</v>
      </c>
      <c r="D594" s="51">
        <f t="shared" ref="D594:E594" si="168">SUM(D595:D598)</f>
        <v>0</v>
      </c>
      <c r="E594" s="51">
        <f t="shared" si="168"/>
        <v>50000000</v>
      </c>
      <c r="F594" s="52" t="str">
        <f t="shared" si="119"/>
        <v>-</v>
      </c>
    </row>
    <row r="595" spans="1:6" ht="12.75" customHeight="1" x14ac:dyDescent="0.2">
      <c r="A595" s="53">
        <v>5413</v>
      </c>
      <c r="B595" s="85" t="s">
        <v>1188</v>
      </c>
      <c r="C595" s="50" t="s">
        <v>1189</v>
      </c>
      <c r="D595" s="242">
        <v>0</v>
      </c>
      <c r="E595" s="242">
        <v>50000000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4059331.24</v>
      </c>
      <c r="E603" s="51">
        <f t="shared" si="170"/>
        <v>0</v>
      </c>
      <c r="F603" s="52">
        <f t="shared" si="119"/>
        <v>0</v>
      </c>
    </row>
    <row r="604" spans="1:6" ht="12.75" customHeight="1" x14ac:dyDescent="0.2">
      <c r="A604" s="53">
        <v>5431</v>
      </c>
      <c r="B604" s="85" t="s">
        <v>1206</v>
      </c>
      <c r="C604" s="50" t="s">
        <v>1207</v>
      </c>
      <c r="D604" s="242">
        <v>4059331.24</v>
      </c>
      <c r="E604" s="242">
        <v>0</v>
      </c>
      <c r="F604" s="52">
        <f t="shared" si="119"/>
        <v>0</v>
      </c>
    </row>
    <row r="605" spans="1:6" ht="24" x14ac:dyDescent="0.2">
      <c r="A605" s="53">
        <v>544</v>
      </c>
      <c r="B605" s="85" t="s">
        <v>1208</v>
      </c>
      <c r="C605" s="50" t="s">
        <v>1209</v>
      </c>
      <c r="D605" s="51">
        <f t="shared" ref="D605:E605" si="171">SUM(D606:D611)</f>
        <v>179981452.40000001</v>
      </c>
      <c r="E605" s="51">
        <f t="shared" si="171"/>
        <v>84595073.379999995</v>
      </c>
      <c r="F605" s="52">
        <f t="shared" si="119"/>
        <v>47.002106190359868</v>
      </c>
    </row>
    <row r="606" spans="1:6" ht="24" x14ac:dyDescent="0.2">
      <c r="A606" s="53">
        <v>5443</v>
      </c>
      <c r="B606" s="85" t="s">
        <v>1210</v>
      </c>
      <c r="C606" s="50" t="s">
        <v>1211</v>
      </c>
      <c r="D606" s="242">
        <v>135114892.47</v>
      </c>
      <c r="E606" s="242">
        <v>84574874.859999999</v>
      </c>
      <c r="F606" s="52">
        <f t="shared" si="119"/>
        <v>62.594783827236832</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44866559.93</v>
      </c>
      <c r="E608" s="242">
        <v>20198.52</v>
      </c>
      <c r="F608" s="52">
        <f t="shared" si="119"/>
        <v>4.5019096698105152E-2</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9628.6200000000008</v>
      </c>
      <c r="E612" s="51">
        <f t="shared" si="172"/>
        <v>7124.51</v>
      </c>
      <c r="F612" s="52">
        <f t="shared" si="119"/>
        <v>73.993054040973675</v>
      </c>
    </row>
    <row r="613" spans="1:6" ht="24" x14ac:dyDescent="0.2">
      <c r="A613" s="53">
        <v>5453</v>
      </c>
      <c r="B613" s="232" t="s">
        <v>1224</v>
      </c>
      <c r="C613" s="50" t="s">
        <v>1225</v>
      </c>
      <c r="D613" s="242">
        <v>9628.6200000000008</v>
      </c>
      <c r="E613" s="242">
        <v>7124.51</v>
      </c>
      <c r="F613" s="52">
        <f t="shared" si="119"/>
        <v>73.993054040973675</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40264976.640000001</v>
      </c>
      <c r="E617" s="51">
        <f t="shared" si="173"/>
        <v>36791049.880000003</v>
      </c>
      <c r="F617" s="52">
        <f t="shared" si="119"/>
        <v>91.372336333236731</v>
      </c>
    </row>
    <row r="618" spans="1:6" ht="12.75" customHeight="1" x14ac:dyDescent="0.2">
      <c r="A618" s="53">
        <v>5471</v>
      </c>
      <c r="B618" s="85" t="s">
        <v>1234</v>
      </c>
      <c r="C618" s="50" t="s">
        <v>1235</v>
      </c>
      <c r="D618" s="242">
        <v>40264976.640000001</v>
      </c>
      <c r="E618" s="242">
        <v>36791049.880000003</v>
      </c>
      <c r="F618" s="52">
        <f t="shared" si="119"/>
        <v>91.372336333236731</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88414325.210000008</v>
      </c>
      <c r="E636" s="51">
        <f t="shared" si="179"/>
        <v>61998745.759999961</v>
      </c>
      <c r="F636" s="52">
        <f t="shared" si="119"/>
        <v>70.122964364362588</v>
      </c>
    </row>
    <row r="637" spans="1:6" ht="12.75" customHeight="1" x14ac:dyDescent="0.2">
      <c r="A637" s="53">
        <v>92213</v>
      </c>
      <c r="B637" s="85" t="s">
        <v>1272</v>
      </c>
      <c r="C637" s="50" t="s">
        <v>1273</v>
      </c>
      <c r="D637" s="242">
        <v>342673932.55000001</v>
      </c>
      <c r="E637" s="242">
        <v>250446054.40000001</v>
      </c>
      <c r="F637" s="52">
        <f t="shared" si="119"/>
        <v>73.085820253764737</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1930490035.9399998</v>
      </c>
      <c r="E639" s="51">
        <f t="shared" si="180"/>
        <v>2290203217.7000003</v>
      </c>
      <c r="F639" s="52">
        <f t="shared" si="119"/>
        <v>118.63325762180625</v>
      </c>
    </row>
    <row r="640" spans="1:6" ht="12.75" customHeight="1" x14ac:dyDescent="0.2">
      <c r="A640" s="53" t="s">
        <v>609</v>
      </c>
      <c r="B640" s="85" t="s">
        <v>1278</v>
      </c>
      <c r="C640" s="50" t="s">
        <v>1279</v>
      </c>
      <c r="D640" s="51">
        <f t="shared" ref="D640:E640" si="181">D413+D528</f>
        <v>1861916584.6899996</v>
      </c>
      <c r="E640" s="51">
        <f t="shared" si="181"/>
        <v>2152875351.3600001</v>
      </c>
      <c r="F640" s="52">
        <f t="shared" si="119"/>
        <v>115.62684220455795</v>
      </c>
    </row>
    <row r="641" spans="1:6" ht="12.75" customHeight="1" x14ac:dyDescent="0.2">
      <c r="A641" s="53" t="s">
        <v>609</v>
      </c>
      <c r="B641" s="85" t="s">
        <v>1280</v>
      </c>
      <c r="C641" s="50" t="s">
        <v>1281</v>
      </c>
      <c r="D641" s="51">
        <f t="shared" ref="D641:E641" si="182">IF(D639&gt;=D640,D639-D640,0)</f>
        <v>68573451.250000238</v>
      </c>
      <c r="E641" s="51">
        <f t="shared" si="182"/>
        <v>137327866.34000015</v>
      </c>
      <c r="F641" s="52">
        <f t="shared" si="119"/>
        <v>200.2638978157012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189145616.14999998</v>
      </c>
      <c r="E644" s="51">
        <f t="shared" si="185"/>
        <v>125311416.72000012</v>
      </c>
      <c r="F644" s="52">
        <f t="shared" si="119"/>
        <v>66.251293194457745</v>
      </c>
    </row>
    <row r="645" spans="1:6" ht="24" x14ac:dyDescent="0.2">
      <c r="A645" s="53" t="s">
        <v>609</v>
      </c>
      <c r="B645" s="85" t="s">
        <v>1288</v>
      </c>
      <c r="C645" s="50" t="s">
        <v>1289</v>
      </c>
      <c r="D645" s="51">
        <f t="shared" ref="D645:E645" si="186">IF(D641+D643-D642-D644&gt;=0,D641+D643-D642-D644,0)</f>
        <v>0</v>
      </c>
      <c r="E645" s="51">
        <f t="shared" si="186"/>
        <v>12016449.620000035</v>
      </c>
      <c r="F645" s="52" t="str">
        <f t="shared" si="119"/>
        <v>-</v>
      </c>
    </row>
    <row r="646" spans="1:6" ht="24" x14ac:dyDescent="0.2">
      <c r="A646" s="53" t="s">
        <v>609</v>
      </c>
      <c r="B646" s="85" t="s">
        <v>1290</v>
      </c>
      <c r="C646" s="50" t="s">
        <v>1291</v>
      </c>
      <c r="D646" s="51">
        <f t="shared" ref="D646:E646" si="187">IF(D642+D644-D641-D643&gt;=0,D642+D644-D641-D643,0)</f>
        <v>120572164.89999974</v>
      </c>
      <c r="E646" s="51">
        <f t="shared" si="187"/>
        <v>0</v>
      </c>
      <c r="F646" s="52">
        <f t="shared" si="119"/>
        <v>0</v>
      </c>
    </row>
    <row r="647" spans="1:6" ht="24" x14ac:dyDescent="0.2">
      <c r="A647" s="55" t="s">
        <v>1292</v>
      </c>
      <c r="B647" s="233" t="s">
        <v>1293</v>
      </c>
      <c r="C647" s="56" t="s">
        <v>1292</v>
      </c>
      <c r="D647" s="243">
        <v>23583682.84</v>
      </c>
      <c r="E647" s="243">
        <v>28758488.109999999</v>
      </c>
      <c r="F647" s="57">
        <f t="shared" si="119"/>
        <v>121.94231200066461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53747229.670000002</v>
      </c>
      <c r="E649" s="242">
        <v>98864596.859999999</v>
      </c>
      <c r="F649" s="52">
        <f t="shared" ref="F649:F724" si="188">IF(D649&lt;&gt;0,IF(E649/D649&gt;=100,"&gt;&gt;100",E649/D649*100),"-")</f>
        <v>183.94361433512745</v>
      </c>
    </row>
    <row r="650" spans="1:6" ht="12.75" customHeight="1" x14ac:dyDescent="0.2">
      <c r="A650" s="53" t="s">
        <v>1297</v>
      </c>
      <c r="B650" s="85" t="s">
        <v>1298</v>
      </c>
      <c r="C650" s="50" t="s">
        <v>1297</v>
      </c>
      <c r="D650" s="242">
        <v>2247581747.8699999</v>
      </c>
      <c r="E650" s="242">
        <v>8817527098.8600006</v>
      </c>
      <c r="F650" s="52">
        <f t="shared" si="188"/>
        <v>392.31174159588369</v>
      </c>
    </row>
    <row r="651" spans="1:6" ht="12.75" customHeight="1" x14ac:dyDescent="0.2">
      <c r="A651" s="53" t="s">
        <v>1299</v>
      </c>
      <c r="B651" s="85" t="s">
        <v>1300</v>
      </c>
      <c r="C651" s="50" t="s">
        <v>1299</v>
      </c>
      <c r="D651" s="242">
        <v>2202563656.6999998</v>
      </c>
      <c r="E651" s="242">
        <v>8840626504.5400009</v>
      </c>
      <c r="F651" s="52">
        <f t="shared" si="188"/>
        <v>401.37893302868292</v>
      </c>
    </row>
    <row r="652" spans="1:6" ht="24" x14ac:dyDescent="0.2">
      <c r="A652" s="53">
        <v>11</v>
      </c>
      <c r="B652" s="85" t="s">
        <v>1301</v>
      </c>
      <c r="C652" s="50" t="s">
        <v>1302</v>
      </c>
      <c r="D652" s="51">
        <f t="shared" ref="D652:E652" si="189">+D649+D650-D651</f>
        <v>98765320.840000153</v>
      </c>
      <c r="E652" s="51">
        <f t="shared" si="189"/>
        <v>75765191.180000305</v>
      </c>
      <c r="F652" s="52">
        <f t="shared" si="188"/>
        <v>76.712342485820443</v>
      </c>
    </row>
    <row r="653" spans="1:6" ht="24" x14ac:dyDescent="0.2">
      <c r="A653" s="53" t="s">
        <v>609</v>
      </c>
      <c r="B653" s="85" t="s">
        <v>1303</v>
      </c>
      <c r="C653" s="50" t="s">
        <v>1304</v>
      </c>
      <c r="D653" s="262">
        <v>3079</v>
      </c>
      <c r="E653" s="262">
        <v>2973</v>
      </c>
      <c r="F653" s="52">
        <f t="shared" si="188"/>
        <v>96.557323806430659</v>
      </c>
    </row>
    <row r="654" spans="1:6" ht="24" x14ac:dyDescent="0.2">
      <c r="A654" s="53" t="s">
        <v>609</v>
      </c>
      <c r="B654" s="85" t="s">
        <v>1305</v>
      </c>
      <c r="C654" s="50" t="s">
        <v>1306</v>
      </c>
      <c r="D654" s="262">
        <v>31907</v>
      </c>
      <c r="E654" s="262">
        <v>32410</v>
      </c>
      <c r="F654" s="52">
        <f t="shared" si="188"/>
        <v>101.57645657692669</v>
      </c>
    </row>
    <row r="655" spans="1:6" ht="12.75" customHeight="1" x14ac:dyDescent="0.2">
      <c r="A655" s="53" t="s">
        <v>609</v>
      </c>
      <c r="B655" s="85" t="s">
        <v>1307</v>
      </c>
      <c r="C655" s="50" t="s">
        <v>1308</v>
      </c>
      <c r="D655" s="262">
        <v>2919</v>
      </c>
      <c r="E655" s="262">
        <v>2823</v>
      </c>
      <c r="F655" s="52">
        <f t="shared" si="188"/>
        <v>96.711202466598138</v>
      </c>
    </row>
    <row r="656" spans="1:6" ht="12.75" customHeight="1" x14ac:dyDescent="0.2">
      <c r="A656" s="53" t="s">
        <v>609</v>
      </c>
      <c r="B656" s="85" t="s">
        <v>1309</v>
      </c>
      <c r="C656" s="50" t="s">
        <v>1310</v>
      </c>
      <c r="D656" s="262">
        <v>29234</v>
      </c>
      <c r="E656" s="262">
        <v>29792</v>
      </c>
      <c r="F656" s="52">
        <f t="shared" si="188"/>
        <v>101.90873640281863</v>
      </c>
    </row>
    <row r="657" spans="1:6" ht="24" x14ac:dyDescent="0.2">
      <c r="A657" s="53" t="s">
        <v>1311</v>
      </c>
      <c r="B657" s="85" t="s">
        <v>1312</v>
      </c>
      <c r="C657" s="50" t="s">
        <v>1313</v>
      </c>
      <c r="D657" s="242">
        <v>42257328.539999999</v>
      </c>
      <c r="E657" s="242">
        <v>51065075.789999999</v>
      </c>
      <c r="F657" s="52">
        <f t="shared" si="188"/>
        <v>120.84312367655411</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10761302.199999999</v>
      </c>
      <c r="E659" s="242">
        <v>11695861.92</v>
      </c>
      <c r="F659" s="52">
        <f t="shared" si="188"/>
        <v>108.68444824456283</v>
      </c>
    </row>
    <row r="660" spans="1:6" ht="12.75" customHeight="1" x14ac:dyDescent="0.2">
      <c r="A660" s="53">
        <v>61453</v>
      </c>
      <c r="B660" s="85" t="s">
        <v>1318</v>
      </c>
      <c r="C660" s="50" t="s">
        <v>1319</v>
      </c>
      <c r="D660" s="242">
        <v>33603.68</v>
      </c>
      <c r="E660" s="242">
        <v>12258.42</v>
      </c>
      <c r="F660" s="52">
        <f t="shared" si="188"/>
        <v>36.479397494560118</v>
      </c>
    </row>
    <row r="661" spans="1:6" ht="12.75" customHeight="1" x14ac:dyDescent="0.2">
      <c r="A661" s="53">
        <v>63311</v>
      </c>
      <c r="B661" s="85" t="s">
        <v>1320</v>
      </c>
      <c r="C661" s="50" t="s">
        <v>1321</v>
      </c>
      <c r="D661" s="242">
        <v>6415454.0099999998</v>
      </c>
      <c r="E661" s="242">
        <v>9071015.8399999999</v>
      </c>
      <c r="F661" s="52">
        <f t="shared" si="188"/>
        <v>141.39320188190391</v>
      </c>
    </row>
    <row r="662" spans="1:6" ht="12.75" customHeight="1" x14ac:dyDescent="0.2">
      <c r="A662" s="53">
        <v>63312</v>
      </c>
      <c r="B662" s="85" t="s">
        <v>1322</v>
      </c>
      <c r="C662" s="50" t="s">
        <v>1323</v>
      </c>
      <c r="D662" s="242">
        <v>0</v>
      </c>
      <c r="E662" s="242">
        <v>2721.25</v>
      </c>
      <c r="F662" s="52" t="str">
        <f t="shared" si="188"/>
        <v>-</v>
      </c>
    </row>
    <row r="663" spans="1:6" ht="12.75" customHeight="1" x14ac:dyDescent="0.2">
      <c r="A663" s="53">
        <v>63313</v>
      </c>
      <c r="B663" s="85" t="s">
        <v>1324</v>
      </c>
      <c r="C663" s="50" t="s">
        <v>1325</v>
      </c>
      <c r="D663" s="242">
        <v>33025.660000000003</v>
      </c>
      <c r="E663" s="242">
        <v>1973.06</v>
      </c>
      <c r="F663" s="52">
        <f t="shared" si="188"/>
        <v>5.9743242072982028</v>
      </c>
    </row>
    <row r="664" spans="1:6" ht="12.75" customHeight="1" x14ac:dyDescent="0.2">
      <c r="A664" s="53">
        <v>63314</v>
      </c>
      <c r="B664" s="85" t="s">
        <v>1326</v>
      </c>
      <c r="C664" s="50" t="s">
        <v>1327</v>
      </c>
      <c r="D664" s="242">
        <v>0</v>
      </c>
      <c r="E664" s="242">
        <v>3144</v>
      </c>
      <c r="F664" s="52" t="str">
        <f t="shared" si="188"/>
        <v>-</v>
      </c>
    </row>
    <row r="665" spans="1:6" ht="12.75" customHeight="1" x14ac:dyDescent="0.2">
      <c r="A665" s="53">
        <v>63321</v>
      </c>
      <c r="B665" s="85" t="s">
        <v>1328</v>
      </c>
      <c r="C665" s="50" t="s">
        <v>1329</v>
      </c>
      <c r="D665" s="242">
        <v>140750.37</v>
      </c>
      <c r="E665" s="242">
        <v>838563.44</v>
      </c>
      <c r="F665" s="52">
        <f t="shared" si="188"/>
        <v>595.78062920900311</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3100964.5</v>
      </c>
      <c r="E669" s="242">
        <v>5917183.21</v>
      </c>
      <c r="F669" s="52">
        <f t="shared" si="188"/>
        <v>190.81750887506129</v>
      </c>
    </row>
    <row r="670" spans="1:6" ht="12.75" customHeight="1" x14ac:dyDescent="0.2">
      <c r="A670" s="53">
        <v>63415</v>
      </c>
      <c r="B670" s="85" t="s">
        <v>1338</v>
      </c>
      <c r="C670" s="50" t="s">
        <v>1339</v>
      </c>
      <c r="D670" s="242">
        <v>479.79</v>
      </c>
      <c r="E670" s="242">
        <v>1110.8800000000001</v>
      </c>
      <c r="F670" s="52">
        <f t="shared" si="188"/>
        <v>231.53462973384191</v>
      </c>
    </row>
    <row r="671" spans="1:6" ht="24" x14ac:dyDescent="0.2">
      <c r="A671" s="53">
        <v>63416</v>
      </c>
      <c r="B671" s="232" t="s">
        <v>1340</v>
      </c>
      <c r="C671" s="50" t="s">
        <v>1341</v>
      </c>
      <c r="D671" s="242">
        <v>132.72</v>
      </c>
      <c r="E671" s="242">
        <v>85478.97</v>
      </c>
      <c r="F671" s="52" t="str">
        <f t="shared" si="188"/>
        <v>&gt;&gt;100</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215694316.91</v>
      </c>
      <c r="E675" s="242">
        <v>254252244.15000001</v>
      </c>
      <c r="F675" s="52">
        <f t="shared" si="188"/>
        <v>117.87619061659773</v>
      </c>
    </row>
    <row r="676" spans="1:6" ht="24" x14ac:dyDescent="0.2">
      <c r="A676" s="53">
        <v>63613</v>
      </c>
      <c r="B676" s="232" t="s">
        <v>1350</v>
      </c>
      <c r="C676" s="50" t="s">
        <v>1351</v>
      </c>
      <c r="D676" s="242">
        <v>41037285.5</v>
      </c>
      <c r="E676" s="242">
        <v>45744842.119999997</v>
      </c>
      <c r="F676" s="52">
        <f t="shared" si="188"/>
        <v>111.47141328341515</v>
      </c>
    </row>
    <row r="677" spans="1:6" ht="24" x14ac:dyDescent="0.2">
      <c r="A677" s="53">
        <v>63622</v>
      </c>
      <c r="B677" s="232" t="s">
        <v>1352</v>
      </c>
      <c r="C677" s="50" t="s">
        <v>1353</v>
      </c>
      <c r="D677" s="242">
        <v>5810975.5300000003</v>
      </c>
      <c r="E677" s="242">
        <v>5837232.1699999999</v>
      </c>
      <c r="F677" s="52">
        <f t="shared" si="188"/>
        <v>100.45184564733486</v>
      </c>
    </row>
    <row r="678" spans="1:6" ht="24" x14ac:dyDescent="0.2">
      <c r="A678" s="53">
        <v>63623</v>
      </c>
      <c r="B678" s="232" t="s">
        <v>1354</v>
      </c>
      <c r="C678" s="50" t="s">
        <v>1355</v>
      </c>
      <c r="D678" s="242">
        <v>251419.28</v>
      </c>
      <c r="E678" s="242">
        <v>776001.53</v>
      </c>
      <c r="F678" s="52">
        <f t="shared" si="188"/>
        <v>308.64837811960962</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12070399.67</v>
      </c>
      <c r="E694" s="242">
        <v>28798419.219999999</v>
      </c>
      <c r="F694" s="52">
        <f t="shared" si="188"/>
        <v>238.5871222771201</v>
      </c>
    </row>
    <row r="695" spans="1:6" ht="12.75" customHeight="1" x14ac:dyDescent="0.2">
      <c r="A695" s="53">
        <v>63812</v>
      </c>
      <c r="B695" s="232" t="s">
        <v>1373</v>
      </c>
      <c r="C695" s="50" t="s">
        <v>1374</v>
      </c>
      <c r="D695" s="242">
        <v>72997.41</v>
      </c>
      <c r="E695" s="242">
        <v>182800.2</v>
      </c>
      <c r="F695" s="52">
        <f t="shared" si="188"/>
        <v>250.42011764526987</v>
      </c>
    </row>
    <row r="696" spans="1:6" ht="24" x14ac:dyDescent="0.2">
      <c r="A696" s="53" t="s">
        <v>1375</v>
      </c>
      <c r="B696" s="232" t="s">
        <v>1376</v>
      </c>
      <c r="C696" s="50" t="s">
        <v>1375</v>
      </c>
      <c r="D696" s="242">
        <v>676357.86</v>
      </c>
      <c r="E696" s="242">
        <v>744855.12</v>
      </c>
      <c r="F696" s="52">
        <f t="shared" si="188"/>
        <v>110.12736955551902</v>
      </c>
    </row>
    <row r="697" spans="1:6" ht="24" x14ac:dyDescent="0.2">
      <c r="A697" s="53" t="s">
        <v>1377</v>
      </c>
      <c r="B697" s="232" t="s">
        <v>1378</v>
      </c>
      <c r="C697" s="50" t="s">
        <v>1377</v>
      </c>
      <c r="D697" s="242">
        <v>358739.17</v>
      </c>
      <c r="E697" s="242">
        <v>526007.07999999996</v>
      </c>
      <c r="F697" s="52">
        <f t="shared" si="188"/>
        <v>146.62660896494799</v>
      </c>
    </row>
    <row r="698" spans="1:6" ht="12.75" customHeight="1" x14ac:dyDescent="0.2">
      <c r="A698" s="53">
        <v>63821</v>
      </c>
      <c r="B698" s="232" t="s">
        <v>1379</v>
      </c>
      <c r="C698" s="50" t="s">
        <v>1380</v>
      </c>
      <c r="D698" s="242">
        <v>55777834.369999997</v>
      </c>
      <c r="E698" s="242">
        <v>154090999.50999999</v>
      </c>
      <c r="F698" s="52">
        <f t="shared" si="188"/>
        <v>276.2584837694551</v>
      </c>
    </row>
    <row r="699" spans="1:6" ht="12.75" customHeight="1" x14ac:dyDescent="0.2">
      <c r="A699" s="53">
        <v>63822</v>
      </c>
      <c r="B699" s="232" t="s">
        <v>1381</v>
      </c>
      <c r="C699" s="50" t="s">
        <v>1382</v>
      </c>
      <c r="D699" s="242">
        <v>2360663.0299999998</v>
      </c>
      <c r="E699" s="242">
        <v>610531.35</v>
      </c>
      <c r="F699" s="52">
        <f t="shared" si="188"/>
        <v>25.862706461751976</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3767.95</v>
      </c>
      <c r="E702" s="242">
        <v>1.9</v>
      </c>
      <c r="F702" s="52">
        <f t="shared" si="188"/>
        <v>5.0425297575604773E-2</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57621516.82</v>
      </c>
      <c r="E710" s="242">
        <v>58199522.719999999</v>
      </c>
      <c r="F710" s="52">
        <f t="shared" si="188"/>
        <v>101.00310774845723</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1169462.6399999999</v>
      </c>
      <c r="E712" s="242">
        <v>517244.69</v>
      </c>
      <c r="F712" s="52">
        <f t="shared" si="188"/>
        <v>44.229261569228072</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3050596.08</v>
      </c>
      <c r="E716" s="242">
        <v>2827832.41</v>
      </c>
      <c r="F716" s="52">
        <f t="shared" si="188"/>
        <v>92.697700247487376</v>
      </c>
    </row>
    <row r="717" spans="1:6" ht="12.75" customHeight="1" x14ac:dyDescent="0.2">
      <c r="A717" s="53">
        <v>31215</v>
      </c>
      <c r="B717" s="85" t="s">
        <v>1414</v>
      </c>
      <c r="C717" s="50" t="s">
        <v>1415</v>
      </c>
      <c r="D717" s="242">
        <v>1661464.5</v>
      </c>
      <c r="E717" s="242">
        <v>1598613.28</v>
      </c>
      <c r="F717" s="52">
        <f t="shared" si="188"/>
        <v>96.217119294453781</v>
      </c>
    </row>
    <row r="718" spans="1:6" ht="12.75" customHeight="1" x14ac:dyDescent="0.2">
      <c r="A718" s="53">
        <v>32121</v>
      </c>
      <c r="B718" s="85" t="s">
        <v>1416</v>
      </c>
      <c r="C718" s="50" t="s">
        <v>1417</v>
      </c>
      <c r="D718" s="242">
        <v>17451220.420000002</v>
      </c>
      <c r="E718" s="242">
        <v>18364991.73</v>
      </c>
      <c r="F718" s="52">
        <f t="shared" si="188"/>
        <v>105.23614559903656</v>
      </c>
    </row>
    <row r="719" spans="1:6" ht="12.75" customHeight="1" x14ac:dyDescent="0.2">
      <c r="A719" s="53" t="s">
        <v>1418</v>
      </c>
      <c r="B719" s="85" t="s">
        <v>1419</v>
      </c>
      <c r="C719" s="50" t="s">
        <v>1418</v>
      </c>
      <c r="D719" s="242">
        <v>89822.96</v>
      </c>
      <c r="E719" s="242">
        <v>64543.46</v>
      </c>
      <c r="F719" s="52">
        <f t="shared" si="188"/>
        <v>71.856304891310629</v>
      </c>
    </row>
    <row r="720" spans="1:6" ht="12.75" customHeight="1" x14ac:dyDescent="0.2">
      <c r="A720" s="53" t="s">
        <v>1420</v>
      </c>
      <c r="B720" s="85" t="s">
        <v>1421</v>
      </c>
      <c r="C720" s="50" t="s">
        <v>1420</v>
      </c>
      <c r="D720" s="242">
        <v>1543874.07</v>
      </c>
      <c r="E720" s="242">
        <v>2187843.67</v>
      </c>
      <c r="F720" s="52">
        <f t="shared" si="188"/>
        <v>141.71127765621452</v>
      </c>
    </row>
    <row r="721" spans="1:6" ht="12.75" customHeight="1" x14ac:dyDescent="0.2">
      <c r="A721" s="53" t="s">
        <v>1422</v>
      </c>
      <c r="B721" s="85" t="s">
        <v>1423</v>
      </c>
      <c r="C721" s="50" t="s">
        <v>1422</v>
      </c>
      <c r="D721" s="242">
        <v>2645092.35</v>
      </c>
      <c r="E721" s="242">
        <v>3171734.79</v>
      </c>
      <c r="F721" s="52">
        <f t="shared" si="188"/>
        <v>119.91017213444361</v>
      </c>
    </row>
    <row r="722" spans="1:6" ht="12.75" customHeight="1" x14ac:dyDescent="0.2">
      <c r="A722" s="53" t="s">
        <v>1424</v>
      </c>
      <c r="B722" s="85" t="s">
        <v>1425</v>
      </c>
      <c r="C722" s="50" t="s">
        <v>1424</v>
      </c>
      <c r="D722" s="242">
        <v>3629654.96</v>
      </c>
      <c r="E722" s="242">
        <v>4447505.34</v>
      </c>
      <c r="F722" s="52">
        <f t="shared" si="188"/>
        <v>122.53245526125711</v>
      </c>
    </row>
    <row r="723" spans="1:6" ht="12.75" customHeight="1" x14ac:dyDescent="0.2">
      <c r="A723" s="53" t="s">
        <v>1426</v>
      </c>
      <c r="B723" s="85" t="s">
        <v>1427</v>
      </c>
      <c r="C723" s="50" t="s">
        <v>1426</v>
      </c>
      <c r="D723" s="242">
        <v>1822757.35</v>
      </c>
      <c r="E723" s="242">
        <v>2036362.6</v>
      </c>
      <c r="F723" s="52">
        <f t="shared" si="188"/>
        <v>111.71879789704317</v>
      </c>
    </row>
    <row r="724" spans="1:6" ht="12.75" customHeight="1" x14ac:dyDescent="0.2">
      <c r="A724" s="53" t="s">
        <v>1428</v>
      </c>
      <c r="B724" s="85" t="s">
        <v>1429</v>
      </c>
      <c r="C724" s="50" t="s">
        <v>1428</v>
      </c>
      <c r="D724" s="242">
        <v>299672.40000000002</v>
      </c>
      <c r="E724" s="242">
        <v>374052.72</v>
      </c>
      <c r="F724" s="52">
        <f t="shared" si="188"/>
        <v>124.8205440340852</v>
      </c>
    </row>
    <row r="725" spans="1:6" ht="12.75" customHeight="1" x14ac:dyDescent="0.2">
      <c r="A725" s="53">
        <v>32911</v>
      </c>
      <c r="B725" s="85" t="s">
        <v>1430</v>
      </c>
      <c r="C725" s="50" t="s">
        <v>1431</v>
      </c>
      <c r="D725" s="242">
        <v>5011906.91</v>
      </c>
      <c r="E725" s="242">
        <v>4570889.42</v>
      </c>
      <c r="F725" s="52">
        <f t="shared" ref="F725:F979" si="190">IF(D725&lt;&gt;0,IF(E725/D725&gt;=100,"&gt;&gt;100",E725/D725*100),"-")</f>
        <v>91.200604921051891</v>
      </c>
    </row>
    <row r="726" spans="1:6" ht="12.75" customHeight="1" x14ac:dyDescent="0.2">
      <c r="A726" s="53" t="s">
        <v>1432</v>
      </c>
      <c r="B726" s="85" t="s">
        <v>1433</v>
      </c>
      <c r="C726" s="50" t="s">
        <v>1432</v>
      </c>
      <c r="D726" s="242">
        <v>682561.75</v>
      </c>
      <c r="E726" s="242">
        <v>521729.54</v>
      </c>
      <c r="F726" s="52">
        <f t="shared" si="190"/>
        <v>76.436972918567434</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804558.34</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19597.54</v>
      </c>
      <c r="E739" s="242">
        <v>2897.51</v>
      </c>
      <c r="F739" s="52">
        <f t="shared" si="190"/>
        <v>14.785069962862687</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5601659.9800000004</v>
      </c>
      <c r="E742" s="242">
        <v>4866083.07</v>
      </c>
      <c r="F742" s="52">
        <f t="shared" si="190"/>
        <v>86.868590513771238</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2396.7199999999998</v>
      </c>
      <c r="E744" s="242">
        <v>1162.18</v>
      </c>
      <c r="F744" s="52">
        <f t="shared" si="190"/>
        <v>48.490436930471652</v>
      </c>
    </row>
    <row r="745" spans="1:6" ht="12.75" customHeight="1" x14ac:dyDescent="0.2">
      <c r="A745" s="53">
        <v>34236</v>
      </c>
      <c r="B745" s="85" t="s">
        <v>1470</v>
      </c>
      <c r="C745" s="50" t="s">
        <v>1471</v>
      </c>
      <c r="D745" s="242">
        <v>163706.19</v>
      </c>
      <c r="E745" s="242">
        <v>0</v>
      </c>
      <c r="F745" s="52">
        <f t="shared" si="190"/>
        <v>0</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10015.1</v>
      </c>
      <c r="E748" s="242">
        <v>1252.21</v>
      </c>
      <c r="F748" s="52">
        <f t="shared" si="190"/>
        <v>12.503220137592235</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6519.55</v>
      </c>
      <c r="E758" s="242">
        <v>1948.59</v>
      </c>
      <c r="F758" s="52">
        <f t="shared" si="190"/>
        <v>29.888412543810539</v>
      </c>
    </row>
    <row r="759" spans="1:6" ht="12.75" customHeight="1" x14ac:dyDescent="0.2">
      <c r="A759" s="53">
        <v>35231</v>
      </c>
      <c r="B759" s="85" t="s">
        <v>1498</v>
      </c>
      <c r="C759" s="50" t="s">
        <v>1499</v>
      </c>
      <c r="D759" s="242">
        <v>104295.45</v>
      </c>
      <c r="E759" s="242">
        <v>343028.79</v>
      </c>
      <c r="F759" s="52">
        <f t="shared" si="190"/>
        <v>328.90101150146052</v>
      </c>
    </row>
    <row r="760" spans="1:6" ht="12.75" customHeight="1" x14ac:dyDescent="0.2">
      <c r="A760" s="53">
        <v>35232</v>
      </c>
      <c r="B760" s="85" t="s">
        <v>1500</v>
      </c>
      <c r="C760" s="50" t="s">
        <v>1501</v>
      </c>
      <c r="D760" s="242">
        <v>1572823.34</v>
      </c>
      <c r="E760" s="242">
        <v>1984079.3</v>
      </c>
      <c r="F760" s="52">
        <f t="shared" si="190"/>
        <v>126.14762570855542</v>
      </c>
    </row>
    <row r="761" spans="1:6" ht="12.75" customHeight="1" x14ac:dyDescent="0.2">
      <c r="A761" s="53">
        <v>36313</v>
      </c>
      <c r="B761" s="85" t="s">
        <v>1502</v>
      </c>
      <c r="C761" s="50" t="s">
        <v>1503</v>
      </c>
      <c r="D761" s="242">
        <v>1344127.56</v>
      </c>
      <c r="E761" s="242">
        <v>15440807.470000001</v>
      </c>
      <c r="F761" s="52">
        <f t="shared" si="190"/>
        <v>1148.7605737360225</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47688.63</v>
      </c>
      <c r="E763" s="242">
        <v>0</v>
      </c>
      <c r="F763" s="52">
        <f t="shared" si="190"/>
        <v>0</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5666.09</v>
      </c>
      <c r="F767" s="52" t="str">
        <f t="shared" si="190"/>
        <v>-</v>
      </c>
    </row>
    <row r="768" spans="1:6" ht="12.75" customHeight="1" x14ac:dyDescent="0.2">
      <c r="A768" s="53">
        <v>36323</v>
      </c>
      <c r="B768" s="85" t="s">
        <v>1516</v>
      </c>
      <c r="C768" s="50" t="s">
        <v>1517</v>
      </c>
      <c r="D768" s="242">
        <v>22644.560000000001</v>
      </c>
      <c r="E768" s="242">
        <v>0</v>
      </c>
      <c r="F768" s="52">
        <f t="shared" si="190"/>
        <v>0</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193390.91</v>
      </c>
      <c r="E790" s="242">
        <v>421520.6</v>
      </c>
      <c r="F790" s="52">
        <f t="shared" si="190"/>
        <v>217.96298492002543</v>
      </c>
    </row>
    <row r="791" spans="1:6" ht="24" x14ac:dyDescent="0.2">
      <c r="A791" s="53" t="s">
        <v>1562</v>
      </c>
      <c r="B791" s="85" t="s">
        <v>1563</v>
      </c>
      <c r="C791" s="50" t="s">
        <v>1562</v>
      </c>
      <c r="D791" s="242">
        <v>47888.13</v>
      </c>
      <c r="E791" s="242">
        <v>29164.03</v>
      </c>
      <c r="F791" s="52">
        <f t="shared" si="190"/>
        <v>60.900331668828997</v>
      </c>
    </row>
    <row r="792" spans="1:6" ht="24" x14ac:dyDescent="0.2">
      <c r="A792" s="53" t="s">
        <v>1564</v>
      </c>
      <c r="B792" s="85" t="s">
        <v>1565</v>
      </c>
      <c r="C792" s="50" t="s">
        <v>1564</v>
      </c>
      <c r="D792" s="242">
        <v>4400.45</v>
      </c>
      <c r="E792" s="242">
        <v>321.07</v>
      </c>
      <c r="F792" s="52">
        <f t="shared" si="190"/>
        <v>7.2962992421229655</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2574.4699999999998</v>
      </c>
      <c r="E795" s="242">
        <v>766.58</v>
      </c>
      <c r="F795" s="52">
        <f t="shared" si="190"/>
        <v>29.776225786278342</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7040.23</v>
      </c>
      <c r="E798" s="242">
        <v>0</v>
      </c>
      <c r="F798" s="52">
        <f t="shared" si="190"/>
        <v>0</v>
      </c>
    </row>
    <row r="799" spans="1:6" ht="24" x14ac:dyDescent="0.2">
      <c r="A799" s="53" t="s">
        <v>1578</v>
      </c>
      <c r="B799" s="85" t="s">
        <v>1579</v>
      </c>
      <c r="C799" s="50" t="s">
        <v>1578</v>
      </c>
      <c r="D799" s="242">
        <v>0</v>
      </c>
      <c r="E799" s="242">
        <v>922000.92</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1012649.09</v>
      </c>
      <c r="F806" s="52" t="str">
        <f t="shared" si="190"/>
        <v>-</v>
      </c>
    </row>
    <row r="807" spans="1:6" ht="24" x14ac:dyDescent="0.2">
      <c r="A807" s="53" t="s">
        <v>1594</v>
      </c>
      <c r="B807" s="85" t="s">
        <v>1595</v>
      </c>
      <c r="C807" s="50" t="s">
        <v>1594</v>
      </c>
      <c r="D807" s="242">
        <v>0</v>
      </c>
      <c r="E807" s="242">
        <v>506341.18</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1327.23</v>
      </c>
      <c r="E815" s="242">
        <v>2150</v>
      </c>
      <c r="F815" s="52">
        <f t="shared" si="190"/>
        <v>161.9915161652464</v>
      </c>
    </row>
    <row r="816" spans="1:6" ht="12.75" customHeight="1" x14ac:dyDescent="0.2">
      <c r="A816" s="53" t="s">
        <v>1612</v>
      </c>
      <c r="B816" s="85" t="s">
        <v>1613</v>
      </c>
      <c r="C816" s="50" t="s">
        <v>1612</v>
      </c>
      <c r="D816" s="242">
        <v>10691708.82</v>
      </c>
      <c r="E816" s="242">
        <v>9790902.8200000003</v>
      </c>
      <c r="F816" s="52">
        <f t="shared" si="190"/>
        <v>91.574723786763215</v>
      </c>
    </row>
    <row r="817" spans="1:6" ht="12.75" customHeight="1" x14ac:dyDescent="0.2">
      <c r="A817" s="53" t="s">
        <v>1614</v>
      </c>
      <c r="B817" s="85" t="s">
        <v>1615</v>
      </c>
      <c r="C817" s="50" t="s">
        <v>1614</v>
      </c>
      <c r="D817" s="242">
        <v>39779.47</v>
      </c>
      <c r="E817" s="242">
        <v>44827.3</v>
      </c>
      <c r="F817" s="52">
        <f t="shared" si="190"/>
        <v>112.68953558204772</v>
      </c>
    </row>
    <row r="818" spans="1:6" ht="12.75" customHeight="1" x14ac:dyDescent="0.2">
      <c r="A818" s="53" t="s">
        <v>1616</v>
      </c>
      <c r="B818" s="85" t="s">
        <v>1617</v>
      </c>
      <c r="C818" s="50" t="s">
        <v>1616</v>
      </c>
      <c r="D818" s="242">
        <v>8172586.0999999996</v>
      </c>
      <c r="E818" s="242">
        <v>10027998.43</v>
      </c>
      <c r="F818" s="52">
        <f t="shared" si="190"/>
        <v>122.70287895773897</v>
      </c>
    </row>
    <row r="819" spans="1:6" ht="12.75" customHeight="1" x14ac:dyDescent="0.2">
      <c r="A819" s="53">
        <v>37215</v>
      </c>
      <c r="B819" s="85" t="s">
        <v>1618</v>
      </c>
      <c r="C819" s="50" t="s">
        <v>1619</v>
      </c>
      <c r="D819" s="242">
        <v>5013759.8600000003</v>
      </c>
      <c r="E819" s="242">
        <v>5567450.7000000002</v>
      </c>
      <c r="F819" s="52">
        <f t="shared" si="190"/>
        <v>111.04342560195933</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663.61</v>
      </c>
      <c r="E822" s="242">
        <v>800</v>
      </c>
      <c r="F822" s="52">
        <f t="shared" si="190"/>
        <v>120.55273428670455</v>
      </c>
    </row>
    <row r="823" spans="1:6" ht="12.75" customHeight="1" x14ac:dyDescent="0.2">
      <c r="A823" s="53">
        <v>37219</v>
      </c>
      <c r="B823" s="85" t="s">
        <v>1626</v>
      </c>
      <c r="C823" s="50" t="s">
        <v>1627</v>
      </c>
      <c r="D823" s="242">
        <v>69889144.180000007</v>
      </c>
      <c r="E823" s="242">
        <v>47891232.43</v>
      </c>
      <c r="F823" s="52">
        <f t="shared" si="190"/>
        <v>68.524565570091653</v>
      </c>
    </row>
    <row r="824" spans="1:6" ht="12.75" customHeight="1" x14ac:dyDescent="0.2">
      <c r="A824" s="53">
        <v>37221</v>
      </c>
      <c r="B824" s="85" t="s">
        <v>1628</v>
      </c>
      <c r="C824" s="50" t="s">
        <v>1629</v>
      </c>
      <c r="D824" s="242">
        <v>11504860.560000001</v>
      </c>
      <c r="E824" s="242">
        <v>10760597.289999999</v>
      </c>
      <c r="F824" s="52">
        <f t="shared" si="190"/>
        <v>93.530879699770992</v>
      </c>
    </row>
    <row r="825" spans="1:6" ht="12.75" customHeight="1" x14ac:dyDescent="0.2">
      <c r="A825" s="53" t="s">
        <v>1630</v>
      </c>
      <c r="B825" s="85" t="s">
        <v>1607</v>
      </c>
      <c r="C825" s="50" t="s">
        <v>1630</v>
      </c>
      <c r="D825" s="242">
        <v>546748.29</v>
      </c>
      <c r="E825" s="242">
        <v>461759.08</v>
      </c>
      <c r="F825" s="52">
        <f t="shared" si="190"/>
        <v>84.455514255014862</v>
      </c>
    </row>
    <row r="826" spans="1:6" ht="12.75" customHeight="1" x14ac:dyDescent="0.2">
      <c r="A826" s="53" t="s">
        <v>1631</v>
      </c>
      <c r="B826" s="85" t="s">
        <v>1632</v>
      </c>
      <c r="C826" s="50" t="s">
        <v>1631</v>
      </c>
      <c r="D826" s="242">
        <v>1090977.5</v>
      </c>
      <c r="E826" s="242">
        <v>785028.98</v>
      </c>
      <c r="F826" s="52">
        <f t="shared" si="190"/>
        <v>71.956477562552848</v>
      </c>
    </row>
    <row r="827" spans="1:6" ht="12.75" customHeight="1" x14ac:dyDescent="0.2">
      <c r="A827" s="53" t="s">
        <v>1633</v>
      </c>
      <c r="B827" s="85" t="s">
        <v>1634</v>
      </c>
      <c r="C827" s="50" t="s">
        <v>1633</v>
      </c>
      <c r="D827" s="242">
        <v>2484708.77</v>
      </c>
      <c r="E827" s="242">
        <v>2485514.79</v>
      </c>
      <c r="F827" s="52">
        <f t="shared" si="190"/>
        <v>100.03243921419411</v>
      </c>
    </row>
    <row r="828" spans="1:6" ht="12.75" customHeight="1" x14ac:dyDescent="0.2">
      <c r="A828" s="53" t="s">
        <v>1635</v>
      </c>
      <c r="B828" s="85" t="s">
        <v>1636</v>
      </c>
      <c r="C828" s="50" t="s">
        <v>1635</v>
      </c>
      <c r="D828" s="242">
        <v>10172293.02</v>
      </c>
      <c r="E828" s="242">
        <v>8333519.3700000001</v>
      </c>
      <c r="F828" s="52">
        <f t="shared" si="190"/>
        <v>81.923705438048827</v>
      </c>
    </row>
    <row r="829" spans="1:6" ht="12.75" customHeight="1" x14ac:dyDescent="0.2">
      <c r="A829" s="53">
        <v>38117</v>
      </c>
      <c r="B829" s="85" t="s">
        <v>1637</v>
      </c>
      <c r="C829" s="50" t="s">
        <v>1638</v>
      </c>
      <c r="D829" s="242">
        <v>8524.73</v>
      </c>
      <c r="E829" s="242">
        <v>17642.28</v>
      </c>
      <c r="F829" s="52">
        <f t="shared" si="190"/>
        <v>206.95412054106112</v>
      </c>
    </row>
    <row r="830" spans="1:6" ht="12.75" customHeight="1" x14ac:dyDescent="0.2">
      <c r="A830" s="53">
        <v>38612</v>
      </c>
      <c r="B830" s="85" t="s">
        <v>1639</v>
      </c>
      <c r="C830" s="50" t="s">
        <v>1640</v>
      </c>
      <c r="D830" s="242">
        <v>35493663.829999998</v>
      </c>
      <c r="E830" s="242">
        <v>49916128.990000002</v>
      </c>
      <c r="F830" s="52">
        <f t="shared" si="190"/>
        <v>140.63391491246907</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3780860.71</v>
      </c>
      <c r="E841" s="242">
        <v>1244954.51</v>
      </c>
      <c r="F841" s="52">
        <f t="shared" si="190"/>
        <v>32.927806800901692</v>
      </c>
    </row>
    <row r="842" spans="1:6" ht="12.75" customHeight="1" x14ac:dyDescent="0.2">
      <c r="A842" s="53" t="s">
        <v>1663</v>
      </c>
      <c r="B842" s="85" t="s">
        <v>1664</v>
      </c>
      <c r="C842" s="50" t="s">
        <v>1663</v>
      </c>
      <c r="D842" s="242">
        <v>0</v>
      </c>
      <c r="E842" s="242">
        <v>6544031.04</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27147.040000000001</v>
      </c>
      <c r="E846" s="242">
        <v>27211.439999999999</v>
      </c>
      <c r="F846" s="52">
        <f t="shared" si="190"/>
        <v>100.2372266000271</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53089.120000000003</v>
      </c>
      <c r="E850" s="242">
        <v>65554.61</v>
      </c>
      <c r="F850" s="52">
        <f t="shared" si="190"/>
        <v>123.48031008990165</v>
      </c>
    </row>
    <row r="851" spans="1:6" ht="12.75" customHeight="1" x14ac:dyDescent="0.2">
      <c r="A851" s="53">
        <v>81412</v>
      </c>
      <c r="B851" s="85" t="s">
        <v>1681</v>
      </c>
      <c r="C851" s="50" t="s">
        <v>1682</v>
      </c>
      <c r="D851" s="242">
        <v>0</v>
      </c>
      <c r="E851" s="242">
        <v>26544.560000000001</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1176117.3500000001</v>
      </c>
      <c r="E879" s="242">
        <v>0</v>
      </c>
      <c r="F879" s="52">
        <f t="shared" si="190"/>
        <v>0</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132590.09</v>
      </c>
      <c r="E885" s="242">
        <v>18967.740000000002</v>
      </c>
      <c r="F885" s="52">
        <f t="shared" si="190"/>
        <v>14.305548778193003</v>
      </c>
    </row>
    <row r="886" spans="1:6" ht="24" x14ac:dyDescent="0.2">
      <c r="A886" s="53">
        <v>84432</v>
      </c>
      <c r="B886" s="85" t="s">
        <v>1751</v>
      </c>
      <c r="C886" s="50" t="s">
        <v>1752</v>
      </c>
      <c r="D886" s="242">
        <v>44356040.119999997</v>
      </c>
      <c r="E886" s="242">
        <v>49622000</v>
      </c>
      <c r="F886" s="52">
        <f t="shared" si="190"/>
        <v>111.87202434156333</v>
      </c>
    </row>
    <row r="887" spans="1:6" ht="24" x14ac:dyDescent="0.2">
      <c r="A887" s="53" t="s">
        <v>1753</v>
      </c>
      <c r="B887" s="85" t="s">
        <v>1754</v>
      </c>
      <c r="C887" s="50" t="s">
        <v>1753</v>
      </c>
      <c r="D887" s="242">
        <v>0</v>
      </c>
      <c r="E887" s="242">
        <v>62212.14</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9483.3700000000008</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572.67999999999995</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65554.61</v>
      </c>
      <c r="E919" s="242">
        <v>0</v>
      </c>
      <c r="F919" s="52">
        <f t="shared" si="190"/>
        <v>0</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4058136.74</v>
      </c>
      <c r="E952" s="242">
        <v>0</v>
      </c>
      <c r="F952" s="52">
        <f t="shared" si="190"/>
        <v>0</v>
      </c>
    </row>
    <row r="953" spans="1:6" ht="24" x14ac:dyDescent="0.2">
      <c r="A953" s="53">
        <v>54431</v>
      </c>
      <c r="B953" s="85" t="s">
        <v>1885</v>
      </c>
      <c r="C953" s="50" t="s">
        <v>1886</v>
      </c>
      <c r="D953" s="242">
        <v>53190659.869999997</v>
      </c>
      <c r="E953" s="242">
        <v>114155.8</v>
      </c>
      <c r="F953" s="52">
        <f t="shared" si="190"/>
        <v>0.21461625082110491</v>
      </c>
    </row>
    <row r="954" spans="1:6" ht="24" x14ac:dyDescent="0.2">
      <c r="A954" s="53">
        <v>54432</v>
      </c>
      <c r="B954" s="85" t="s">
        <v>1887</v>
      </c>
      <c r="C954" s="50" t="s">
        <v>1888</v>
      </c>
      <c r="D954" s="242">
        <v>49886288.939999998</v>
      </c>
      <c r="E954" s="242">
        <v>44367515.299999997</v>
      </c>
      <c r="F954" s="52">
        <f t="shared" si="190"/>
        <v>88.937293678754841</v>
      </c>
    </row>
    <row r="955" spans="1:6" ht="24" x14ac:dyDescent="0.2">
      <c r="A955" s="53" t="s">
        <v>1889</v>
      </c>
      <c r="B955" s="85" t="s">
        <v>1890</v>
      </c>
      <c r="C955" s="50" t="s">
        <v>1889</v>
      </c>
      <c r="D955" s="242">
        <v>40121.99</v>
      </c>
      <c r="E955" s="242">
        <v>27350.240000000002</v>
      </c>
      <c r="F955" s="52">
        <f t="shared" si="190"/>
        <v>68.167705540029303</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2626.05</v>
      </c>
      <c r="E957" s="242">
        <v>10299.34</v>
      </c>
      <c r="F957" s="52">
        <f t="shared" si="190"/>
        <v>392.1989299518288</v>
      </c>
    </row>
    <row r="958" spans="1:6" ht="24" x14ac:dyDescent="0.2">
      <c r="A958" s="53" t="s">
        <v>1895</v>
      </c>
      <c r="B958" s="85" t="s">
        <v>1896</v>
      </c>
      <c r="C958" s="50" t="s">
        <v>1895</v>
      </c>
      <c r="D958" s="242">
        <v>20010.169999999998</v>
      </c>
      <c r="E958" s="242">
        <v>9899.18</v>
      </c>
      <c r="F958" s="52">
        <f t="shared" si="190"/>
        <v>49.470744126611621</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9628.6200000000008</v>
      </c>
      <c r="E965" s="242">
        <v>7124.51</v>
      </c>
      <c r="F965" s="52">
        <f t="shared" si="190"/>
        <v>73.993054040973675</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40264976.640000001</v>
      </c>
      <c r="E968" s="242">
        <v>36791049.880000003</v>
      </c>
      <c r="F968" s="52">
        <f t="shared" si="190"/>
        <v>91.372336333236731</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321983.63</v>
      </c>
      <c r="E987" s="245">
        <v>32642.27</v>
      </c>
      <c r="F987" s="52">
        <f t="shared" si="192"/>
        <v>10.137866325688668</v>
      </c>
    </row>
    <row r="988" spans="1:6" ht="24" x14ac:dyDescent="0.2">
      <c r="A988" s="53">
        <v>26454</v>
      </c>
      <c r="B988" s="85" t="s">
        <v>1956</v>
      </c>
      <c r="C988" s="50" t="s">
        <v>1957</v>
      </c>
      <c r="D988" s="245">
        <v>40065853.460000001</v>
      </c>
      <c r="E988" s="245">
        <v>32942112.23</v>
      </c>
      <c r="F988" s="52">
        <f t="shared" si="192"/>
        <v>82.219918921452575</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8" workbookViewId="0">
      <selection activeCell="D302" sqref="D30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3624259073.0200005</v>
      </c>
      <c r="E6" s="229">
        <f t="shared" si="0"/>
        <v>3887518344.1599998</v>
      </c>
      <c r="F6" s="230">
        <f t="shared" ref="F6:F260" si="1">IF(D6&gt;0,IF(E6/D6&gt;=100,"&gt;&gt;100",E6/D6*100),"-")</f>
        <v>107.26380939761661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2813392568.9700003</v>
      </c>
      <c r="E7" s="104">
        <f t="shared" si="2"/>
        <v>2949772136.29</v>
      </c>
      <c r="F7" s="93">
        <f t="shared" si="1"/>
        <v>104.84751288619239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257901319.22999999</v>
      </c>
      <c r="E8" s="104">
        <f>E9+E10-E11</f>
        <v>271804279.13</v>
      </c>
      <c r="F8" s="93">
        <f t="shared" si="1"/>
        <v>105.39080604221382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238306610.15000001</v>
      </c>
      <c r="E9" s="247">
        <v>251915912.03</v>
      </c>
      <c r="F9" s="93">
        <f t="shared" si="1"/>
        <v>105.71083692199463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43371938.670000002</v>
      </c>
      <c r="E10" s="247">
        <v>45551099.710000001</v>
      </c>
      <c r="F10" s="93">
        <f t="shared" si="1"/>
        <v>105.02435700783491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23777229.59</v>
      </c>
      <c r="E11" s="247">
        <v>25662732.609999999</v>
      </c>
      <c r="F11" s="93">
        <f t="shared" si="1"/>
        <v>107.92986841828278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1632067750.3500001</v>
      </c>
      <c r="E12" s="104">
        <f t="shared" si="3"/>
        <v>1867150962.8100002</v>
      </c>
      <c r="F12" s="93">
        <f t="shared" si="1"/>
        <v>114.40401064291517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1415102750.9400001</v>
      </c>
      <c r="E13" s="104">
        <f t="shared" si="4"/>
        <v>1634576571.8000002</v>
      </c>
      <c r="F13" s="93">
        <f t="shared" si="1"/>
        <v>115.50939115298955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187480408.72999999</v>
      </c>
      <c r="E14" s="247">
        <v>251191839.68000001</v>
      </c>
      <c r="F14" s="93">
        <f t="shared" si="1"/>
        <v>133.98298061199242</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1606282485.9200001</v>
      </c>
      <c r="E15" s="247">
        <v>1731338675.6099999</v>
      </c>
      <c r="F15" s="93">
        <f t="shared" si="1"/>
        <v>107.7854418999267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109935476.65000001</v>
      </c>
      <c r="E16" s="247">
        <v>251894363.55000001</v>
      </c>
      <c r="F16" s="93">
        <f t="shared" si="1"/>
        <v>229.12927766889345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89357626.260000005</v>
      </c>
      <c r="E17" s="247">
        <v>102024748.90000001</v>
      </c>
      <c r="F17" s="93">
        <f t="shared" si="1"/>
        <v>114.17575999964795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577953246.62</v>
      </c>
      <c r="E18" s="247">
        <v>701873055.94000006</v>
      </c>
      <c r="F18" s="93">
        <f t="shared" si="1"/>
        <v>121.44114771302192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59021638.099999964</v>
      </c>
      <c r="E19" s="104">
        <f t="shared" si="5"/>
        <v>68575353.449999988</v>
      </c>
      <c r="F19" s="93">
        <f t="shared" si="1"/>
        <v>116.18680141309061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119410334.97</v>
      </c>
      <c r="E20" s="247">
        <v>130722780.45</v>
      </c>
      <c r="F20" s="93">
        <f t="shared" si="1"/>
        <v>109.47358993913055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10669402.08</v>
      </c>
      <c r="E21" s="247">
        <v>10631906.27</v>
      </c>
      <c r="F21" s="93">
        <f t="shared" si="1"/>
        <v>99.648566904510176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20841683.109999999</v>
      </c>
      <c r="E22" s="247">
        <v>23361083.98</v>
      </c>
      <c r="F22" s="93">
        <f t="shared" si="1"/>
        <v>112.08827932323359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86104057.969999999</v>
      </c>
      <c r="E23" s="247">
        <v>88029110.109999999</v>
      </c>
      <c r="F23" s="93">
        <f t="shared" si="1"/>
        <v>102.23572754337631</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11766042.869999999</v>
      </c>
      <c r="E24" s="247">
        <v>12529096</v>
      </c>
      <c r="F24" s="93">
        <f t="shared" si="1"/>
        <v>106.4852145995963</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14789781.65</v>
      </c>
      <c r="E25" s="247">
        <v>15487052.460000001</v>
      </c>
      <c r="F25" s="93">
        <f t="shared" si="1"/>
        <v>104.71454431512855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64526465.43</v>
      </c>
      <c r="E26" s="247">
        <v>72359063.109999999</v>
      </c>
      <c r="F26" s="93">
        <f t="shared" si="1"/>
        <v>112.13858163127965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269086129.98000002</v>
      </c>
      <c r="E28" s="247">
        <v>284544738.93000001</v>
      </c>
      <c r="F28" s="93">
        <f t="shared" si="1"/>
        <v>105.74485535584795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7201333.8799999952</v>
      </c>
      <c r="E29" s="104">
        <f t="shared" si="6"/>
        <v>6183532.8099999949</v>
      </c>
      <c r="F29" s="93">
        <f t="shared" si="1"/>
        <v>85.866492417096481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33650022.759999998</v>
      </c>
      <c r="E30" s="247">
        <v>33648190.689999998</v>
      </c>
      <c r="F30" s="93">
        <f t="shared" si="1"/>
        <v>99.994555516312516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1033632.98</v>
      </c>
      <c r="E32" s="247">
        <v>1064962.3700000001</v>
      </c>
      <c r="F32" s="93">
        <f t="shared" si="1"/>
        <v>103.03099752099629</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617.82000000000005</v>
      </c>
      <c r="E33" s="247">
        <v>1890.75</v>
      </c>
      <c r="F33" s="93">
        <f t="shared" si="1"/>
        <v>306.03573856463044</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27482939.68</v>
      </c>
      <c r="E34" s="247">
        <v>28531511</v>
      </c>
      <c r="F34" s="93">
        <f t="shared" si="1"/>
        <v>103.81535356919285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148023974.91999999</v>
      </c>
      <c r="E35" s="104">
        <f t="shared" si="7"/>
        <v>154214641.71000001</v>
      </c>
      <c r="F35" s="93">
        <f t="shared" si="1"/>
        <v>104.18220547944736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52821788.850000001</v>
      </c>
      <c r="E36" s="247">
        <v>58783393.170000002</v>
      </c>
      <c r="F36" s="93">
        <f t="shared" si="1"/>
        <v>111.28625979882921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47573573.810000002</v>
      </c>
      <c r="E37" s="247">
        <v>46843294.399999999</v>
      </c>
      <c r="F37" s="93">
        <f t="shared" si="1"/>
        <v>98.464947340478133</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55893345.159999996</v>
      </c>
      <c r="E38" s="247">
        <v>59374249.719999999</v>
      </c>
      <c r="F38" s="93">
        <f t="shared" si="1"/>
        <v>106.22776208873449</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1315844.8400000001</v>
      </c>
      <c r="E39" s="247">
        <v>1616178.46</v>
      </c>
      <c r="F39" s="93">
        <f t="shared" si="1"/>
        <v>122.8243947059898</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9580577.7400000002</v>
      </c>
      <c r="E40" s="247">
        <v>12402474.039999999</v>
      </c>
      <c r="F40" s="93">
        <f t="shared" si="1"/>
        <v>129.45434374190464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606138.41999999993</v>
      </c>
      <c r="E41" s="104">
        <f t="shared" si="8"/>
        <v>675594.62</v>
      </c>
      <c r="F41" s="93">
        <f t="shared" si="1"/>
        <v>111.45880177006435</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92702.7</v>
      </c>
      <c r="E42" s="247">
        <v>138664.95999999999</v>
      </c>
      <c r="F42" s="93">
        <f t="shared" si="1"/>
        <v>149.58028191196158</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1183600.45</v>
      </c>
      <c r="E43" s="247">
        <v>1227452.24</v>
      </c>
      <c r="F43" s="93">
        <f t="shared" si="1"/>
        <v>103.70494874347168</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670164.73</v>
      </c>
      <c r="E44" s="247">
        <v>690522.58</v>
      </c>
      <c r="F44" s="93">
        <f t="shared" si="1"/>
        <v>103.03773819908429</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2111914.09</v>
      </c>
      <c r="E45" s="104">
        <f t="shared" si="9"/>
        <v>2925268.4199999981</v>
      </c>
      <c r="F45" s="93">
        <f t="shared" si="1"/>
        <v>138.51266175320598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12474344.289999999</v>
      </c>
      <c r="E47" s="247">
        <v>13903952.58</v>
      </c>
      <c r="F47" s="93">
        <f t="shared" si="1"/>
        <v>111.46038827183919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16291138.050000001</v>
      </c>
      <c r="E48" s="247">
        <v>16336015.1</v>
      </c>
      <c r="F48" s="93">
        <f t="shared" si="1"/>
        <v>100.27546909161448</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232409.48</v>
      </c>
      <c r="E49" s="247">
        <v>245615.4</v>
      </c>
      <c r="F49" s="93">
        <f t="shared" si="1"/>
        <v>105.6821778526418</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26885977.73</v>
      </c>
      <c r="E50" s="247">
        <v>27560314.66</v>
      </c>
      <c r="F50" s="93">
        <f t="shared" si="1"/>
        <v>102.50813616217333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817633.64</v>
      </c>
      <c r="E51" s="247">
        <v>856961.35</v>
      </c>
      <c r="F51" s="93">
        <f t="shared" si="1"/>
        <v>104.80994275137701</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367476.26999999583</v>
      </c>
      <c r="E52" s="104">
        <f t="shared" si="10"/>
        <v>309536.37000000477</v>
      </c>
      <c r="F52" s="93">
        <f t="shared" si="1"/>
        <v>84.233022720081564</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693741.87</v>
      </c>
      <c r="E53" s="247">
        <v>643567.14</v>
      </c>
      <c r="F53" s="93">
        <f t="shared" si="1"/>
        <v>92.767521729660047</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34210359.969999999</v>
      </c>
      <c r="E54" s="247">
        <v>36671272.380000003</v>
      </c>
      <c r="F54" s="93">
        <f t="shared" si="1"/>
        <v>107.19347125302991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34536625.57</v>
      </c>
      <c r="E55" s="247">
        <v>37005303.149999999</v>
      </c>
      <c r="F55" s="93">
        <f t="shared" si="1"/>
        <v>107.14799879622403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910915797.6400001</v>
      </c>
      <c r="E56" s="104">
        <f t="shared" si="11"/>
        <v>802525260.54999995</v>
      </c>
      <c r="F56" s="93">
        <f t="shared" si="1"/>
        <v>88.100926850668486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907858108.28999996</v>
      </c>
      <c r="E57" s="247">
        <v>798364109.89999998</v>
      </c>
      <c r="F57" s="93">
        <f t="shared" si="1"/>
        <v>87.939304899062051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1240945.7</v>
      </c>
      <c r="E58" s="247">
        <v>3756815.88</v>
      </c>
      <c r="F58" s="93">
        <f t="shared" si="1"/>
        <v>302.73813592327207</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37276.83</v>
      </c>
      <c r="E59" s="247">
        <v>0</v>
      </c>
      <c r="F59" s="93">
        <f t="shared" si="1"/>
        <v>0</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101768.72</v>
      </c>
      <c r="E61" s="247">
        <v>101768.72</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1677698.1</v>
      </c>
      <c r="E62" s="247">
        <v>302566.05</v>
      </c>
      <c r="F62" s="93">
        <f t="shared" si="1"/>
        <v>18.034594543559415</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11322591.84</v>
      </c>
      <c r="E63" s="104">
        <f t="shared" si="12"/>
        <v>7125136.0800000001</v>
      </c>
      <c r="F63" s="93">
        <f t="shared" si="1"/>
        <v>62.92849005497667</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10076157.16</v>
      </c>
      <c r="E64" s="247">
        <v>5625443.3899999997</v>
      </c>
      <c r="F64" s="93">
        <f t="shared" si="1"/>
        <v>55.829254155857164</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158102.94</v>
      </c>
      <c r="E65" s="247">
        <v>159791.45000000001</v>
      </c>
      <c r="F65" s="93">
        <f t="shared" si="1"/>
        <v>101.06798140502637</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1102.92</v>
      </c>
      <c r="E66" s="247">
        <v>1102.92</v>
      </c>
      <c r="F66" s="93">
        <f t="shared" si="1"/>
        <v>100</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1087228.82</v>
      </c>
      <c r="E67" s="247">
        <v>1338798.32</v>
      </c>
      <c r="F67" s="93">
        <f t="shared" si="1"/>
        <v>123.13859744814344</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810866504.04999995</v>
      </c>
      <c r="E68" s="104">
        <f t="shared" si="13"/>
        <v>937746207.86999989</v>
      </c>
      <c r="F68" s="93">
        <f t="shared" si="1"/>
        <v>115.64742200920612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98765320.840000004</v>
      </c>
      <c r="E69" s="104">
        <f t="shared" si="14"/>
        <v>75765191.179999992</v>
      </c>
      <c r="F69" s="93">
        <f t="shared" si="1"/>
        <v>76.712342485820244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92544779.030000016</v>
      </c>
      <c r="E70" s="104">
        <f t="shared" si="15"/>
        <v>69655585.339999989</v>
      </c>
      <c r="F70" s="93">
        <f t="shared" si="1"/>
        <v>75.266898975921606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0.01</v>
      </c>
      <c r="E71" s="247">
        <v>0</v>
      </c>
      <c r="F71" s="93">
        <f t="shared" si="1"/>
        <v>0</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92300138.140000001</v>
      </c>
      <c r="E72" s="247">
        <v>69530273.049999997</v>
      </c>
      <c r="F72" s="93">
        <f t="shared" si="1"/>
        <v>75.330627289568213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0.04</v>
      </c>
      <c r="E73" s="247">
        <v>237.57</v>
      </c>
      <c r="F73" s="93" t="str">
        <f t="shared" si="1"/>
        <v>&gt;&gt;100</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244640.84</v>
      </c>
      <c r="E74" s="247">
        <v>125074.72</v>
      </c>
      <c r="F74" s="93">
        <f t="shared" si="1"/>
        <v>51.125854538432748</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6130686.7999999998</v>
      </c>
      <c r="E75" s="247">
        <v>5941136.1500000004</v>
      </c>
      <c r="F75" s="93">
        <f t="shared" si="1"/>
        <v>96.908166145430897</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89827.94</v>
      </c>
      <c r="E76" s="247">
        <v>168422.57</v>
      </c>
      <c r="F76" s="93">
        <f t="shared" si="1"/>
        <v>187.49463696929931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27.07</v>
      </c>
      <c r="E77" s="247">
        <v>47.12</v>
      </c>
      <c r="F77" s="93">
        <f t="shared" si="1"/>
        <v>174.06723309937198</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8384096.1600000001</v>
      </c>
      <c r="E78" s="104">
        <f>E79+SUM(E82:E84)-E85+E86</f>
        <v>167157530.83999997</v>
      </c>
      <c r="F78" s="93">
        <f t="shared" si="1"/>
        <v>1993.7453918706005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804568.26</v>
      </c>
      <c r="E79" s="104">
        <f t="shared" si="16"/>
        <v>157668310.91999999</v>
      </c>
      <c r="F79" s="93" t="str">
        <f t="shared" si="1"/>
        <v>&gt;&gt;100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804568.26</v>
      </c>
      <c r="E80" s="247">
        <v>157668310.91999999</v>
      </c>
      <c r="F80" s="93" t="str">
        <f t="shared" si="1"/>
        <v>&gt;&gt;100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108982.07</v>
      </c>
      <c r="E82" s="247">
        <v>71204.55</v>
      </c>
      <c r="F82" s="93">
        <f t="shared" si="1"/>
        <v>65.336022705386313</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138122.46</v>
      </c>
      <c r="E83" s="247">
        <v>824666.18</v>
      </c>
      <c r="F83" s="93">
        <f t="shared" si="1"/>
        <v>597.05436755180881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353016.01</v>
      </c>
      <c r="E84" s="247">
        <v>520429.03</v>
      </c>
      <c r="F84" s="93">
        <f t="shared" si="1"/>
        <v>147.42363384595504</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31433.03</v>
      </c>
      <c r="E85" s="247">
        <v>23909.8</v>
      </c>
      <c r="F85" s="93">
        <f t="shared" si="1"/>
        <v>76.065845386206803</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7010840.3899999997</v>
      </c>
      <c r="E86" s="247">
        <v>8096829.96</v>
      </c>
      <c r="F86" s="93">
        <f t="shared" si="1"/>
        <v>115.4901482502585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585526.53</v>
      </c>
      <c r="E87" s="104">
        <f t="shared" si="17"/>
        <v>380056.07000000007</v>
      </c>
      <c r="F87" s="93">
        <f t="shared" si="1"/>
        <v>64.908428658219819</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1687940.84</v>
      </c>
      <c r="E88" s="104">
        <f t="shared" si="18"/>
        <v>1482470.3800000001</v>
      </c>
      <c r="F88" s="93">
        <f t="shared" si="1"/>
        <v>87.827152757320576</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209394.68</v>
      </c>
      <c r="E89" s="247">
        <v>180321.9</v>
      </c>
      <c r="F89" s="93">
        <f t="shared" si="1"/>
        <v>86.115798166409959</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444379.15</v>
      </c>
      <c r="E93" s="247">
        <v>267981.49</v>
      </c>
      <c r="F93" s="93">
        <f t="shared" si="1"/>
        <v>60.304694763469435</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945787.98</v>
      </c>
      <c r="E97" s="247">
        <v>945787.96</v>
      </c>
      <c r="F97" s="93">
        <f t="shared" si="1"/>
        <v>99.999997885361154</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88379.03</v>
      </c>
      <c r="E98" s="247">
        <v>88379.03</v>
      </c>
      <c r="F98" s="93">
        <f t="shared" si="1"/>
        <v>100</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1102414.31</v>
      </c>
      <c r="E117" s="247">
        <v>1102414.31</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1032281.1200000001</v>
      </c>
      <c r="E118" s="104">
        <f t="shared" si="20"/>
        <v>1087748.55</v>
      </c>
      <c r="F118" s="93">
        <f t="shared" si="1"/>
        <v>105.37328726887884</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1032281.1200000001</v>
      </c>
      <c r="E119" s="104">
        <f t="shared" si="21"/>
        <v>1087748.55</v>
      </c>
      <c r="F119" s="93">
        <f t="shared" si="1"/>
        <v>105.37328726887884</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4755.8900000000003</v>
      </c>
      <c r="E120" s="247">
        <v>7993.68</v>
      </c>
      <c r="F120" s="93">
        <f t="shared" si="1"/>
        <v>168.07958131916422</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946472.31</v>
      </c>
      <c r="E123" s="247">
        <v>964152.25</v>
      </c>
      <c r="F123" s="93">
        <f t="shared" si="1"/>
        <v>101.86798280448373</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67641.8</v>
      </c>
      <c r="E124" s="247">
        <v>93730.45</v>
      </c>
      <c r="F124" s="93">
        <f t="shared" si="1"/>
        <v>138.56882874199087</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13411.12</v>
      </c>
      <c r="E125" s="247">
        <v>21872.17</v>
      </c>
      <c r="F125" s="93">
        <f t="shared" si="1"/>
        <v>163.08980905397908</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584042473.61000001</v>
      </c>
      <c r="E134" s="104">
        <f t="shared" si="23"/>
        <v>563360211.27999985</v>
      </c>
      <c r="F134" s="93">
        <f t="shared" si="1"/>
        <v>96.45877427335688</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588194868.59000003</v>
      </c>
      <c r="E135" s="104">
        <f t="shared" si="24"/>
        <v>567512606.25999987</v>
      </c>
      <c r="F135" s="93">
        <f t="shared" si="1"/>
        <v>96.483773756887928</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7963.63</v>
      </c>
      <c r="E136" s="247">
        <v>13480.65</v>
      </c>
      <c r="F136" s="93">
        <f t="shared" si="1"/>
        <v>169.27770376072218</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583778431.88</v>
      </c>
      <c r="E139" s="247">
        <v>563086731.30999994</v>
      </c>
      <c r="F139" s="93">
        <f t="shared" si="1"/>
        <v>96.455555834194755</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156037.47</v>
      </c>
      <c r="E140" s="247">
        <v>221582.02</v>
      </c>
      <c r="F140" s="93">
        <f t="shared" si="1"/>
        <v>142.00564774601895</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4252435.6100000003</v>
      </c>
      <c r="E141" s="247">
        <v>4190812.28</v>
      </c>
      <c r="F141" s="93">
        <f t="shared" si="1"/>
        <v>98.550869768490145</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4152394.98</v>
      </c>
      <c r="E145" s="247">
        <v>4152394.98</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90612067.799999952</v>
      </c>
      <c r="E146" s="104">
        <f t="shared" si="26"/>
        <v>95976688.620000005</v>
      </c>
      <c r="F146" s="93">
        <f t="shared" si="1"/>
        <v>105.92042644015245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27893044.140000001</v>
      </c>
      <c r="E147" s="247">
        <v>26351627.48</v>
      </c>
      <c r="F147" s="93">
        <f t="shared" si="1"/>
        <v>94.473831352851406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768049</v>
      </c>
      <c r="E149" s="104">
        <f t="shared" si="27"/>
        <v>943426.21</v>
      </c>
      <c r="F149" s="93">
        <f t="shared" si="1"/>
        <v>122.8341173544917</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418.1</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5400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476.61</v>
      </c>
      <c r="E153" s="247">
        <v>476.61</v>
      </c>
      <c r="F153" s="93">
        <f t="shared" si="1"/>
        <v>100</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700814.29</v>
      </c>
      <c r="E155" s="247">
        <v>862103.58</v>
      </c>
      <c r="F155" s="93">
        <f t="shared" si="1"/>
        <v>123.01455496862084</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66758.100000000006</v>
      </c>
      <c r="E157" s="247">
        <v>75027.92</v>
      </c>
      <c r="F157" s="93">
        <f t="shared" si="1"/>
        <v>112.38774021429607</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74277552.569999993</v>
      </c>
      <c r="E158" s="247">
        <v>60219929.609999999</v>
      </c>
      <c r="F158" s="93">
        <f t="shared" si="1"/>
        <v>81.074197420880381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162900355.03999999</v>
      </c>
      <c r="E159" s="247">
        <v>150018029.69</v>
      </c>
      <c r="F159" s="93">
        <f t="shared" si="1"/>
        <v>92.091898543231082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10273178.609999999</v>
      </c>
      <c r="E160" s="247">
        <v>10189414.42</v>
      </c>
      <c r="F160" s="93">
        <f t="shared" si="1"/>
        <v>99.184632204111949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39547724.57</v>
      </c>
      <c r="E161" s="247">
        <v>37605735.829999998</v>
      </c>
      <c r="F161" s="93">
        <f t="shared" si="1"/>
        <v>95.089505752568243</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324372.51</v>
      </c>
      <c r="E162" s="247">
        <v>294300.76</v>
      </c>
      <c r="F162" s="93">
        <f t="shared" si="1"/>
        <v>90.729254461174904</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225372208.63999999</v>
      </c>
      <c r="E163" s="247">
        <v>189645775.38</v>
      </c>
      <c r="F163" s="93">
        <f t="shared" si="1"/>
        <v>84.147808873334569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3861055.1500000004</v>
      </c>
      <c r="E164" s="104">
        <f t="shared" si="28"/>
        <v>5260293.2199999988</v>
      </c>
      <c r="F164" s="93">
        <f t="shared" si="1"/>
        <v>136.23978460913716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18056697.18</v>
      </c>
      <c r="E165" s="247">
        <v>19180384.48</v>
      </c>
      <c r="F165" s="93">
        <f t="shared" si="1"/>
        <v>106.22310541511779</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2364107.96</v>
      </c>
      <c r="E166" s="247">
        <v>2642670.15</v>
      </c>
      <c r="F166" s="93">
        <f t="shared" si="1"/>
        <v>111.78297246628279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16559749.99</v>
      </c>
      <c r="E169" s="247">
        <v>16562761.41</v>
      </c>
      <c r="F169" s="93">
        <f t="shared" si="1"/>
        <v>100.01818517792731</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23583682.84</v>
      </c>
      <c r="E170" s="104">
        <f t="shared" si="29"/>
        <v>28758488.109999999</v>
      </c>
      <c r="F170" s="93">
        <f t="shared" si="1"/>
        <v>121.94231200066461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2480823.31</v>
      </c>
      <c r="E171" s="247">
        <v>3068313.51</v>
      </c>
      <c r="F171" s="93">
        <f t="shared" si="1"/>
        <v>123.68125926710998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7182.38</v>
      </c>
      <c r="E172" s="247">
        <v>7144.86</v>
      </c>
      <c r="F172" s="93">
        <f t="shared" si="1"/>
        <v>99.477610485660733</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21095677.149999999</v>
      </c>
      <c r="E173" s="247">
        <v>25683029.739999998</v>
      </c>
      <c r="F173" s="93">
        <f t="shared" si="1"/>
        <v>121.7454626243178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3624259073.02</v>
      </c>
      <c r="E175" s="104">
        <f t="shared" si="30"/>
        <v>3887518344.1599998</v>
      </c>
      <c r="F175" s="93">
        <f t="shared" si="1"/>
        <v>107.26380939761661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595325722.18999994</v>
      </c>
      <c r="E176" s="104">
        <f t="shared" si="31"/>
        <v>511471506.51999998</v>
      </c>
      <c r="F176" s="93">
        <f t="shared" si="1"/>
        <v>85.914565330466658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231375146.09</v>
      </c>
      <c r="E177" s="104">
        <f t="shared" si="32"/>
        <v>233115223.66</v>
      </c>
      <c r="F177" s="93">
        <f t="shared" si="1"/>
        <v>100.75205898274102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61391923.759999998</v>
      </c>
      <c r="E178" s="247">
        <v>73164939.459999993</v>
      </c>
      <c r="F178" s="93">
        <f t="shared" si="1"/>
        <v>119.17681509057176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92757730.670000002</v>
      </c>
      <c r="E179" s="247">
        <v>85252674.760000005</v>
      </c>
      <c r="F179" s="93">
        <f t="shared" si="1"/>
        <v>91.908969898476286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813112.53999999992</v>
      </c>
      <c r="E180" s="104">
        <f t="shared" si="33"/>
        <v>428095.01</v>
      </c>
      <c r="F180" s="93">
        <f t="shared" si="1"/>
        <v>52.648924833947341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1255.1199999999999</v>
      </c>
      <c r="E181" s="247">
        <v>938.59</v>
      </c>
      <c r="F181" s="93">
        <f t="shared" si="1"/>
        <v>74.780897444069112</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159966.35</v>
      </c>
      <c r="E182" s="247">
        <v>60401.9</v>
      </c>
      <c r="F182" s="93">
        <f t="shared" si="1"/>
        <v>37.759128716758248</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651891.06999999995</v>
      </c>
      <c r="E183" s="247">
        <v>366754.52</v>
      </c>
      <c r="F183" s="93">
        <f t="shared" si="1"/>
        <v>56.260092656277692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12820539.550000001</v>
      </c>
      <c r="E184" s="247">
        <v>8723969.2699999996</v>
      </c>
      <c r="F184" s="93">
        <f t="shared" si="1"/>
        <v>68.046818435188243</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504.77</v>
      </c>
      <c r="E185" s="247">
        <v>504.77</v>
      </c>
      <c r="F185" s="93">
        <f t="shared" si="1"/>
        <v>100</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7159228.75</v>
      </c>
      <c r="E186" s="247">
        <v>2311882.09</v>
      </c>
      <c r="F186" s="93">
        <f t="shared" si="1"/>
        <v>32.292334422195964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2415074.9500000002</v>
      </c>
      <c r="E187" s="247">
        <v>1619570.8</v>
      </c>
      <c r="F187" s="93">
        <f t="shared" si="1"/>
        <v>67.060891836917932</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54017031.100000001</v>
      </c>
      <c r="E188" s="247">
        <v>61613587.5</v>
      </c>
      <c r="F188" s="93">
        <f t="shared" si="1"/>
        <v>114.06326161453919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29559924.16</v>
      </c>
      <c r="E189" s="247">
        <v>35651570.340000004</v>
      </c>
      <c r="F189" s="93">
        <f t="shared" si="1"/>
        <v>120.60778690441676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330070252.79000002</v>
      </c>
      <c r="E206" s="104">
        <f t="shared" si="37"/>
        <v>239747431.94</v>
      </c>
      <c r="F206" s="93">
        <f t="shared" si="1"/>
        <v>72.635273828367104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280089577.18000001</v>
      </c>
      <c r="E207" s="104">
        <f t="shared" si="38"/>
        <v>239720303.34999999</v>
      </c>
      <c r="F207" s="93">
        <f t="shared" si="1"/>
        <v>85.587013184693888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9025608.5399999991</v>
      </c>
      <c r="E208" s="247">
        <v>8607624.1699999999</v>
      </c>
      <c r="F208" s="93">
        <f t="shared" si="1"/>
        <v>95.368906504779574</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260.64999999999998</v>
      </c>
      <c r="E211" s="247">
        <v>0</v>
      </c>
      <c r="F211" s="93">
        <f t="shared" si="1"/>
        <v>0</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193845130.27000001</v>
      </c>
      <c r="E212" s="247">
        <v>197824233.59</v>
      </c>
      <c r="F212" s="93">
        <f t="shared" si="1"/>
        <v>102.05272286926044</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289064.59000000003</v>
      </c>
      <c r="E213" s="247">
        <v>217610.71</v>
      </c>
      <c r="F213" s="93">
        <f t="shared" si="1"/>
        <v>75.280998616952687</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40112289.310000002</v>
      </c>
      <c r="E214" s="247">
        <v>32980637</v>
      </c>
      <c r="F214" s="93">
        <f t="shared" si="1"/>
        <v>82.220779634678991</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26173.95</v>
      </c>
      <c r="E215" s="247">
        <v>90197.88</v>
      </c>
      <c r="F215" s="93">
        <f t="shared" si="1"/>
        <v>344.60935395689228</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36791049.869999997</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49980675.609999999</v>
      </c>
      <c r="E224" s="104">
        <f t="shared" si="39"/>
        <v>27128.59</v>
      </c>
      <c r="F224" s="93">
        <f t="shared" si="1"/>
        <v>5.4278157845813878E-2</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49980675.609999999</v>
      </c>
      <c r="E225" s="247">
        <v>27128.59</v>
      </c>
      <c r="F225" s="93">
        <f t="shared" si="1"/>
        <v>5.4278157845813878E-2</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4320399.1500000004</v>
      </c>
      <c r="E234" s="104">
        <f t="shared" si="40"/>
        <v>2957280.58</v>
      </c>
      <c r="F234" s="93">
        <f t="shared" si="1"/>
        <v>68.449244556489646</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1979126.88</v>
      </c>
      <c r="E235" s="247">
        <v>1646323.79</v>
      </c>
      <c r="F235" s="93">
        <f t="shared" si="1"/>
        <v>83.184347938319149</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2341272.27</v>
      </c>
      <c r="E236" s="247">
        <v>1310956.79</v>
      </c>
      <c r="F236" s="93">
        <f t="shared" si="1"/>
        <v>55.993350572592739</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3028933350.8299999</v>
      </c>
      <c r="E237" s="104">
        <f t="shared" si="41"/>
        <v>3376046837.6399999</v>
      </c>
      <c r="F237" s="93">
        <f t="shared" si="1"/>
        <v>111.45992488460938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3058881801.6799998</v>
      </c>
      <c r="E238" s="104">
        <f t="shared" si="42"/>
        <v>3265244957.7200003</v>
      </c>
      <c r="F238" s="93">
        <f t="shared" si="1"/>
        <v>106.74635927176597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3398371967.3199997</v>
      </c>
      <c r="E239" s="104">
        <f t="shared" si="43"/>
        <v>3514922359.2600002</v>
      </c>
      <c r="F239" s="93">
        <f t="shared" si="1"/>
        <v>103.42959490782033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3185860575.0599999</v>
      </c>
      <c r="E240" s="247">
        <v>3297516466.6300001</v>
      </c>
      <c r="F240" s="93">
        <f t="shared" si="1"/>
        <v>103.50473251855654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212511392.25999999</v>
      </c>
      <c r="E241" s="247">
        <v>217405892.63</v>
      </c>
      <c r="F241" s="93">
        <f t="shared" si="1"/>
        <v>102.303170817314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339490165.63999999</v>
      </c>
      <c r="E242" s="104">
        <f t="shared" si="44"/>
        <v>249677401.53999999</v>
      </c>
      <c r="F242" s="93">
        <f t="shared" si="1"/>
        <v>73.544811252282727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337092654.25999999</v>
      </c>
      <c r="E243" s="247">
        <v>248107327.41999999</v>
      </c>
      <c r="F243" s="93">
        <f t="shared" si="1"/>
        <v>73.602116297863461</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2397511.38</v>
      </c>
      <c r="E244" s="247">
        <v>1570074.12</v>
      </c>
      <c r="F244" s="93">
        <f t="shared" si="1"/>
        <v>65.487660792667441</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-120572164.9000001</v>
      </c>
      <c r="E245" s="104">
        <f t="shared" si="45"/>
        <v>12016449.619999886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1049543262.74</v>
      </c>
      <c r="E246" s="104">
        <f t="shared" si="46"/>
        <v>1313578279.4099998</v>
      </c>
      <c r="F246" s="93">
        <f t="shared" si="1"/>
        <v>125.15713511234348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792843445.13</v>
      </c>
      <c r="E247" s="247">
        <v>1122277017.05</v>
      </c>
      <c r="F247" s="93">
        <f t="shared" si="1"/>
        <v>141.55089809262202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256699817.61000001</v>
      </c>
      <c r="E249" s="247">
        <v>191301262.36000001</v>
      </c>
      <c r="F249" s="93">
        <f t="shared" si="1"/>
        <v>74.523333963034204</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1170115427.6400001</v>
      </c>
      <c r="E250" s="104">
        <f t="shared" si="47"/>
        <v>1301561829.79</v>
      </c>
      <c r="F250" s="93">
        <f t="shared" si="1"/>
        <v>111.23362696064211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1170115427.6400001</v>
      </c>
      <c r="E252" s="247">
        <v>1301561829.79</v>
      </c>
      <c r="F252" s="93">
        <f t="shared" si="1"/>
        <v>111.23362696064211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457.27</v>
      </c>
      <c r="E254" s="247">
        <v>57.55</v>
      </c>
      <c r="F254" s="93">
        <f t="shared" si="1"/>
        <v>12.585562140529666</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87641693.299999997</v>
      </c>
      <c r="E255" s="247">
        <v>92762769.670000002</v>
      </c>
      <c r="F255" s="93">
        <f t="shared" si="1"/>
        <v>105.84319651660587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2981933.89</v>
      </c>
      <c r="E256" s="247">
        <v>6022174.0499999998</v>
      </c>
      <c r="F256" s="93">
        <f t="shared" si="1"/>
        <v>201.95531732596527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544.13</v>
      </c>
      <c r="E257" s="247">
        <v>544.13</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1254264079.77</v>
      </c>
      <c r="E259" s="104">
        <f t="shared" si="49"/>
        <v>614544783.04999995</v>
      </c>
      <c r="F259" s="93">
        <f t="shared" si="1"/>
        <v>48.996442851388345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1254264079.77</v>
      </c>
      <c r="E260" s="248">
        <v>614544783.04999995</v>
      </c>
      <c r="F260" s="97">
        <f t="shared" si="1"/>
        <v>48.996442851388345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1486649.41</v>
      </c>
      <c r="E262" s="247">
        <v>1310251.73</v>
      </c>
      <c r="F262" s="93">
        <f t="shared" ref="F262:F322" si="50">IF(D262&gt;0,IF(E262/D262&gt;=100,"&gt;&gt;100",E262/D262*100),"-")</f>
        <v>88.134547472090276</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201291.43</v>
      </c>
      <c r="E263" s="247">
        <v>172218.65</v>
      </c>
      <c r="F263" s="93">
        <f t="shared" si="50"/>
        <v>85.556871447532572</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297727060.55000001</v>
      </c>
      <c r="E264" s="247">
        <v>264588731.34</v>
      </c>
      <c r="F264" s="93">
        <f t="shared" si="50"/>
        <v>88.869560882782167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18257215.890000001</v>
      </c>
      <c r="E265" s="247">
        <v>21033732.66</v>
      </c>
      <c r="F265" s="93">
        <f t="shared" si="50"/>
        <v>115.20777749865343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19120810.66</v>
      </c>
      <c r="E266" s="247">
        <v>19476984.739999998</v>
      </c>
      <c r="F266" s="93">
        <f t="shared" si="50"/>
        <v>101.86275616830986</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1299994.48</v>
      </c>
      <c r="E267" s="247">
        <v>2346069.89</v>
      </c>
      <c r="F267" s="93">
        <f t="shared" si="50"/>
        <v>180.46768090892203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4874159.05</v>
      </c>
      <c r="E268" s="247">
        <v>5282318.74</v>
      </c>
      <c r="F268" s="93">
        <f t="shared" si="50"/>
        <v>108.37395098955585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1316156.8</v>
      </c>
      <c r="E269" s="247">
        <v>1881523.33</v>
      </c>
      <c r="F269" s="93">
        <f t="shared" si="50"/>
        <v>142.95586437725353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4577.5200000000004</v>
      </c>
      <c r="E270" s="247">
        <v>5030.96</v>
      </c>
      <c r="F270" s="93">
        <f t="shared" si="50"/>
        <v>109.90580052080601</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812920.85</v>
      </c>
      <c r="E271" s="247">
        <v>924372.64</v>
      </c>
      <c r="F271" s="93">
        <f t="shared" si="50"/>
        <v>113.71004200470441</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3026.17</v>
      </c>
      <c r="E272" s="247">
        <v>3584.29</v>
      </c>
      <c r="F272" s="93">
        <f t="shared" si="50"/>
        <v>118.44311456395377</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2369.1</v>
      </c>
      <c r="E283" s="247">
        <v>2369.1</v>
      </c>
      <c r="F283" s="93">
        <f t="shared" si="50"/>
        <v>100</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68562499.010000005</v>
      </c>
      <c r="E287" s="247">
        <v>30513548.859999999</v>
      </c>
      <c r="F287" s="93">
        <f t="shared" si="50"/>
        <v>44.50472094891046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162812647.08000001</v>
      </c>
      <c r="E288" s="247">
        <v>202601674.80000001</v>
      </c>
      <c r="F288" s="93">
        <f t="shared" si="50"/>
        <v>124.43853621546315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10822112.08</v>
      </c>
      <c r="E289" s="247">
        <v>2446448.4500000002</v>
      </c>
      <c r="F289" s="93">
        <f t="shared" si="50"/>
        <v>22.606016569734141</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18737812.079999998</v>
      </c>
      <c r="E290" s="247">
        <v>33205121.890000001</v>
      </c>
      <c r="F290" s="93">
        <f t="shared" si="50"/>
        <v>177.20917334549341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173668.16</v>
      </c>
      <c r="E293" s="247">
        <v>73206.820000000007</v>
      </c>
      <c r="F293" s="93">
        <f t="shared" si="50"/>
        <v>42.153276685835792</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329896584.63</v>
      </c>
      <c r="E294" s="247">
        <v>239674225.12</v>
      </c>
      <c r="F294" s="93">
        <f t="shared" si="50"/>
        <v>72.651320530889976</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37533408.700000003</v>
      </c>
      <c r="E295" s="247">
        <v>44697076.630000003</v>
      </c>
      <c r="F295" s="93">
        <f t="shared" si="50"/>
        <v>119.08611068943493</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90153.83</v>
      </c>
      <c r="E296" s="247">
        <v>78009.149999999994</v>
      </c>
      <c r="F296" s="93">
        <f t="shared" si="50"/>
        <v>86.528936152795723</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1628554.12</v>
      </c>
      <c r="E297" s="247">
        <v>2529449.87</v>
      </c>
      <c r="F297" s="93">
        <f t="shared" si="50"/>
        <v>155.31874801925528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1359781.48</v>
      </c>
      <c r="E298" s="247">
        <v>1079861.48</v>
      </c>
      <c r="F298" s="93">
        <f t="shared" si="50"/>
        <v>79.41433942753801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1367019.35</v>
      </c>
      <c r="E299" s="247">
        <v>545871.47</v>
      </c>
      <c r="F299" s="93">
        <f t="shared" si="50"/>
        <v>39.931510113591287</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106347.97</v>
      </c>
      <c r="E301" s="247">
        <v>81544.800000000003</v>
      </c>
      <c r="F301" s="93">
        <f t="shared" si="50"/>
        <v>76.677345134091425</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1508701.03</v>
      </c>
      <c r="E302" s="247">
        <v>1486840.68</v>
      </c>
      <c r="F302" s="93">
        <f t="shared" si="50"/>
        <v>98.551048248439244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140828.73000000001</v>
      </c>
      <c r="E309" s="247">
        <v>78566.59</v>
      </c>
      <c r="F309" s="93">
        <f t="shared" si="50"/>
        <v>55.788751343564627</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29512.67</v>
      </c>
      <c r="E312" s="247">
        <v>32642.27</v>
      </c>
      <c r="F312" s="93">
        <f t="shared" si="50"/>
        <v>110.60425911989664</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40068492.009999998</v>
      </c>
      <c r="E313" s="247">
        <v>32942112.23</v>
      </c>
      <c r="F313" s="93">
        <f t="shared" si="50"/>
        <v>82.214504658120276</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D129" sqref="D12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124197213.50999999</v>
      </c>
      <c r="E5" s="79">
        <f t="shared" si="0"/>
        <v>155326682.88000003</v>
      </c>
      <c r="F5" s="80">
        <f t="shared" ref="F5:F141" si="1">IF(D5&gt;0,IF(E5/D5&gt;=100,"&gt;&gt;100",E5/D5*100),"-")</f>
        <v>125.06454733583341</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117784346.06999999</v>
      </c>
      <c r="E6" s="81">
        <f t="shared" si="2"/>
        <v>148640005.08000001</v>
      </c>
      <c r="F6" s="63">
        <f t="shared" si="1"/>
        <v>126.19674009283229</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117300766.66</v>
      </c>
      <c r="E7" s="249">
        <v>138904938.37</v>
      </c>
      <c r="F7" s="63">
        <f t="shared" si="1"/>
        <v>118.4177583191936</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483579.41</v>
      </c>
      <c r="E9" s="249">
        <v>9735066.7100000009</v>
      </c>
      <c r="F9" s="63">
        <f t="shared" si="1"/>
        <v>2013.1268016560095</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2613337.44</v>
      </c>
      <c r="E13" s="81">
        <f t="shared" si="4"/>
        <v>2688007.21</v>
      </c>
      <c r="F13" s="63">
        <f t="shared" si="1"/>
        <v>102.85725711716738</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2613337.44</v>
      </c>
      <c r="E14" s="249">
        <v>2688007.21</v>
      </c>
      <c r="F14" s="63">
        <f t="shared" si="1"/>
        <v>102.85725711716738</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734503.64</v>
      </c>
      <c r="E18" s="249">
        <v>11115.53</v>
      </c>
      <c r="F18" s="63">
        <f t="shared" si="1"/>
        <v>1.513338994480681</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3799.54</v>
      </c>
      <c r="E19" s="249">
        <v>126113.67</v>
      </c>
      <c r="F19" s="63">
        <f t="shared" si="1"/>
        <v>3319.182585260321</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3061226.82</v>
      </c>
      <c r="E20" s="249">
        <v>3861441.39</v>
      </c>
      <c r="F20" s="63">
        <f t="shared" si="1"/>
        <v>126.14032272198637</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14501698.540000001</v>
      </c>
      <c r="E28" s="81">
        <f t="shared" si="6"/>
        <v>18033627.350000001</v>
      </c>
      <c r="F28" s="63">
        <f t="shared" si="1"/>
        <v>124.35527673022501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13058060.76</v>
      </c>
      <c r="E30" s="249">
        <v>15624638.83</v>
      </c>
      <c r="F30" s="63">
        <f t="shared" si="1"/>
        <v>119.65512427283269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2034.39</v>
      </c>
      <c r="E31" s="249">
        <v>0</v>
      </c>
      <c r="F31" s="63">
        <f t="shared" si="1"/>
        <v>0</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1441603.39</v>
      </c>
      <c r="E34" s="249">
        <v>2408988.52</v>
      </c>
      <c r="F34" s="63">
        <f t="shared" si="1"/>
        <v>167.10480404738783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164166788.45999998</v>
      </c>
      <c r="E35" s="81">
        <f t="shared" si="7"/>
        <v>189553617.91999999</v>
      </c>
      <c r="F35" s="63">
        <f t="shared" si="1"/>
        <v>115.46404708171873</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4934402.6000000006</v>
      </c>
      <c r="E39" s="81">
        <f t="shared" si="9"/>
        <v>4717883.54</v>
      </c>
      <c r="F39" s="63">
        <f t="shared" si="1"/>
        <v>95.612051193390656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646012.49</v>
      </c>
      <c r="E40" s="249">
        <v>1236191.23</v>
      </c>
      <c r="F40" s="63">
        <f t="shared" si="1"/>
        <v>191.35717174756172</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4216864.1100000003</v>
      </c>
      <c r="E41" s="249">
        <v>3352156.57</v>
      </c>
      <c r="F41" s="63">
        <f t="shared" si="1"/>
        <v>79.494061998597331</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71526</v>
      </c>
      <c r="E42" s="249">
        <v>129535.74</v>
      </c>
      <c r="F42" s="63">
        <f t="shared" si="1"/>
        <v>181.10301149232447</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469405.99</v>
      </c>
      <c r="E43" s="81">
        <f t="shared" si="10"/>
        <v>730586.78</v>
      </c>
      <c r="F43" s="63">
        <f t="shared" si="1"/>
        <v>155.64070241199948</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469405.99</v>
      </c>
      <c r="E49" s="249">
        <v>730586.78</v>
      </c>
      <c r="F49" s="63">
        <f t="shared" si="1"/>
        <v>155.64070241199948</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139989048.13999999</v>
      </c>
      <c r="E54" s="81">
        <f t="shared" si="12"/>
        <v>160291261.06</v>
      </c>
      <c r="F54" s="63">
        <f t="shared" si="1"/>
        <v>114.50271516932969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139893487.72</v>
      </c>
      <c r="E55" s="249">
        <v>160195693.06</v>
      </c>
      <c r="F55" s="63">
        <f t="shared" si="1"/>
        <v>114.51261647049313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95560.42</v>
      </c>
      <c r="E59" s="249">
        <v>95568</v>
      </c>
      <c r="F59" s="63">
        <f t="shared" si="1"/>
        <v>100.00793215433754</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6263627.3199999994</v>
      </c>
      <c r="E61" s="81">
        <f t="shared" si="13"/>
        <v>10641203.880000001</v>
      </c>
      <c r="F61" s="63">
        <f t="shared" si="1"/>
        <v>169.88884134313409</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6255332.1399999997</v>
      </c>
      <c r="E64" s="249">
        <v>10637891.380000001</v>
      </c>
      <c r="F64" s="63">
        <f t="shared" si="1"/>
        <v>170.06117568043319</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8295.18</v>
      </c>
      <c r="E65" s="249">
        <v>3312.5</v>
      </c>
      <c r="F65" s="63">
        <f t="shared" si="1"/>
        <v>39.932828461829637</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6343530.3499999996</v>
      </c>
      <c r="E66" s="81">
        <f t="shared" si="14"/>
        <v>3904034.69</v>
      </c>
      <c r="F66" s="63">
        <f t="shared" si="1"/>
        <v>61.543564460127477</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6343530.3499999996</v>
      </c>
      <c r="E69" s="249">
        <v>3904034.69</v>
      </c>
      <c r="F69" s="63">
        <f t="shared" si="1"/>
        <v>61.543564460127477</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6166774.0599999996</v>
      </c>
      <c r="E74" s="249">
        <v>9268647.9700000007</v>
      </c>
      <c r="F74" s="63">
        <f t="shared" si="1"/>
        <v>150.29978202249882</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35782715.149999999</v>
      </c>
      <c r="E75" s="81">
        <f t="shared" si="15"/>
        <v>93520841.599999994</v>
      </c>
      <c r="F75" s="63">
        <f t="shared" si="1"/>
        <v>261.35758901459434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4346841.3600000003</v>
      </c>
      <c r="E76" s="249">
        <v>7470029.8200000003</v>
      </c>
      <c r="F76" s="63">
        <f t="shared" si="1"/>
        <v>171.84960759644559</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28096562.870000001</v>
      </c>
      <c r="E77" s="249">
        <v>44077298.119999997</v>
      </c>
      <c r="F77" s="63">
        <f t="shared" si="1"/>
        <v>156.87790112954835</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438837.13</v>
      </c>
      <c r="E80" s="249">
        <v>314995.18</v>
      </c>
      <c r="F80" s="63">
        <f t="shared" si="1"/>
        <v>71.779518747650187</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2900473.79</v>
      </c>
      <c r="E81" s="249">
        <v>41658518.479999997</v>
      </c>
      <c r="F81" s="63">
        <f t="shared" si="1"/>
        <v>1436.2659860477484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156630365.99000001</v>
      </c>
      <c r="E82" s="81">
        <f t="shared" si="16"/>
        <v>234028536.82999998</v>
      </c>
      <c r="F82" s="63">
        <f t="shared" si="1"/>
        <v>149.41453743710298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37398091.869999997</v>
      </c>
      <c r="E84" s="249">
        <v>42082247.439999998</v>
      </c>
      <c r="F84" s="63">
        <f t="shared" si="1"/>
        <v>112.52511915924121</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131732.72</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22457722.940000001</v>
      </c>
      <c r="E86" s="249">
        <v>19825931.329999998</v>
      </c>
      <c r="F86" s="63">
        <f t="shared" si="1"/>
        <v>88.281128870316351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96774551.180000007</v>
      </c>
      <c r="E88" s="249">
        <v>171988625.34</v>
      </c>
      <c r="F88" s="63">
        <f t="shared" si="1"/>
        <v>177.72092274559077</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270744269.97000003</v>
      </c>
      <c r="E89" s="81">
        <f t="shared" si="17"/>
        <v>303379428.81</v>
      </c>
      <c r="F89" s="63">
        <f t="shared" si="1"/>
        <v>112.05386870924956</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132984535.64000002</v>
      </c>
      <c r="E94" s="81">
        <f t="shared" si="19"/>
        <v>149550801.27000001</v>
      </c>
      <c r="F94" s="63">
        <f t="shared" si="1"/>
        <v>112.45728727048852</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63114263.310000002</v>
      </c>
      <c r="E95" s="249">
        <v>73927383.349999994</v>
      </c>
      <c r="F95" s="63">
        <f t="shared" si="1"/>
        <v>117.1326091328816</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62585148.960000001</v>
      </c>
      <c r="E96" s="249">
        <v>65988979.899999999</v>
      </c>
      <c r="F96" s="63">
        <f t="shared" si="1"/>
        <v>105.43871988253233</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7285123.3700000001</v>
      </c>
      <c r="E97" s="249">
        <v>9634438.0199999996</v>
      </c>
      <c r="F97" s="63">
        <f t="shared" si="1"/>
        <v>132.24811071387526</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99890666.5</v>
      </c>
      <c r="E99" s="81">
        <f t="shared" si="20"/>
        <v>117295503.79000001</v>
      </c>
      <c r="F99" s="63">
        <f t="shared" si="1"/>
        <v>117.4238874359698</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44308219.979999997</v>
      </c>
      <c r="E100" s="249">
        <v>49532041.350000001</v>
      </c>
      <c r="F100" s="63">
        <f t="shared" si="1"/>
        <v>111.78973421265388</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55553120.229999997</v>
      </c>
      <c r="E101" s="249">
        <v>67733824.859999999</v>
      </c>
      <c r="F101" s="63">
        <f t="shared" si="1"/>
        <v>121.92622948912621</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29326.29</v>
      </c>
      <c r="E102" s="249">
        <v>29637.58</v>
      </c>
      <c r="F102" s="63">
        <f t="shared" si="1"/>
        <v>101.06147078270044</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28429441.02</v>
      </c>
      <c r="E104" s="249">
        <v>25780443.43</v>
      </c>
      <c r="F104" s="63">
        <f t="shared" si="1"/>
        <v>90.682203043892272</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160709.16</v>
      </c>
      <c r="E105" s="249">
        <v>601328.4</v>
      </c>
      <c r="F105" s="63">
        <f t="shared" si="1"/>
        <v>374.17182692013324</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9278917.6500000004</v>
      </c>
      <c r="E106" s="249">
        <v>10151351.92</v>
      </c>
      <c r="F106" s="63">
        <f t="shared" si="1"/>
        <v>109.40232797518146</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151974562.97</v>
      </c>
      <c r="E107" s="81">
        <f t="shared" si="21"/>
        <v>186190211.68000001</v>
      </c>
      <c r="F107" s="63">
        <f t="shared" si="1"/>
        <v>122.51406290719468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52601391.759999998</v>
      </c>
      <c r="E108" s="249">
        <v>56842827.5</v>
      </c>
      <c r="F108" s="63">
        <f t="shared" si="1"/>
        <v>108.06335269483371</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95639105.269999996</v>
      </c>
      <c r="E109" s="249">
        <v>126977614.37</v>
      </c>
      <c r="F109" s="63">
        <f t="shared" si="1"/>
        <v>132.76746369754073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1090377.3999999999</v>
      </c>
      <c r="E111" s="249">
        <v>1116209.68</v>
      </c>
      <c r="F111" s="63">
        <f t="shared" si="1"/>
        <v>102.36911366651584</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2643688.54</v>
      </c>
      <c r="E113" s="249">
        <v>1253560.1299999999</v>
      </c>
      <c r="F113" s="63">
        <f t="shared" si="1"/>
        <v>47.417088323119934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573347488.22000003</v>
      </c>
      <c r="E114" s="81">
        <f t="shared" si="22"/>
        <v>656089143.04999995</v>
      </c>
      <c r="F114" s="63">
        <f t="shared" si="1"/>
        <v>114.4313276904513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380198953.47000003</v>
      </c>
      <c r="E115" s="81">
        <f t="shared" si="23"/>
        <v>438480851.16999996</v>
      </c>
      <c r="F115" s="63">
        <f t="shared" si="1"/>
        <v>115.32931565646687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143451108.71000001</v>
      </c>
      <c r="E116" s="249">
        <v>181011644.16999999</v>
      </c>
      <c r="F116" s="63">
        <f t="shared" si="1"/>
        <v>126.18351004587365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236747844.75999999</v>
      </c>
      <c r="E117" s="249">
        <v>257469207</v>
      </c>
      <c r="F117" s="63">
        <f t="shared" si="1"/>
        <v>108.7525030105368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124414502.27</v>
      </c>
      <c r="E118" s="81">
        <f t="shared" si="24"/>
        <v>146680950.06</v>
      </c>
      <c r="F118" s="63">
        <f t="shared" si="1"/>
        <v>117.89698739595336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124414502.27</v>
      </c>
      <c r="E120" s="249">
        <v>146680950.06</v>
      </c>
      <c r="F120" s="63">
        <f t="shared" si="1"/>
        <v>117.89698739595336</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3398693.22</v>
      </c>
      <c r="E125" s="249">
        <v>933031.61</v>
      </c>
      <c r="F125" s="63">
        <f t="shared" si="1"/>
        <v>27.452657524647073</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25871961.079999998</v>
      </c>
      <c r="E126" s="249">
        <v>31319601.440000001</v>
      </c>
      <c r="F126" s="63">
        <f t="shared" si="1"/>
        <v>121.05615551583075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80206.84</v>
      </c>
      <c r="E127" s="249">
        <v>126343.95</v>
      </c>
      <c r="F127" s="63">
        <f t="shared" si="1"/>
        <v>157.52266265570367</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39383171.340000004</v>
      </c>
      <c r="E128" s="249">
        <v>38548364.82</v>
      </c>
      <c r="F128" s="63">
        <f t="shared" si="1"/>
        <v>97.880296350964187</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146173768.34999999</v>
      </c>
      <c r="E129" s="81">
        <f t="shared" si="26"/>
        <v>130360019.66</v>
      </c>
      <c r="F129" s="63">
        <f t="shared" si="1"/>
        <v>89.18154134732616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5579810.3600000003</v>
      </c>
      <c r="E130" s="81">
        <f t="shared" si="27"/>
        <v>5157991.88</v>
      </c>
      <c r="F130" s="63">
        <f t="shared" si="1"/>
        <v>92.440272109892987</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5579810.3600000003</v>
      </c>
      <c r="E132" s="249">
        <v>5157991.88</v>
      </c>
      <c r="F132" s="63">
        <f t="shared" si="1"/>
        <v>92.440272109892987</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35074098.350000001</v>
      </c>
      <c r="E133" s="249">
        <v>49146168.18</v>
      </c>
      <c r="F133" s="63">
        <f t="shared" si="1"/>
        <v>140.12097385819183</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80406873.420000002</v>
      </c>
      <c r="E135" s="249">
        <v>57258645.310000002</v>
      </c>
      <c r="F135" s="63">
        <f t="shared" si="1"/>
        <v>71.211132673836531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6118943.6100000003</v>
      </c>
      <c r="E138" s="249">
        <v>5951314.4699999997</v>
      </c>
      <c r="F138" s="63">
        <f t="shared" si="1"/>
        <v>97.260488890172979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18994042.609999999</v>
      </c>
      <c r="E140" s="249">
        <v>12845899.82</v>
      </c>
      <c r="F140" s="63">
        <f t="shared" si="1"/>
        <v>67.631204603262702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1637518871.1599998</v>
      </c>
      <c r="E141" s="106">
        <f t="shared" si="28"/>
        <v>1966482109.78</v>
      </c>
      <c r="F141" s="82">
        <f t="shared" si="1"/>
        <v>120.08912656908596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5" workbookViewId="0">
      <selection activeCell="D29" sqref="D2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114327399.95</v>
      </c>
      <c r="E5" s="107">
        <f t="shared" si="0"/>
        <v>37642187.479999997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3966691.3400000003</v>
      </c>
      <c r="E6" s="108">
        <f t="shared" si="1"/>
        <v>4071769.75</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3885032.0100000002</v>
      </c>
      <c r="E7" s="108">
        <f t="shared" si="2"/>
        <v>48755.409999999996</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45872.17</v>
      </c>
      <c r="E8" s="250">
        <v>29676.61</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3789227.18</v>
      </c>
      <c r="E9" s="250">
        <v>11066.89</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1674.74</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49932.66</v>
      </c>
      <c r="E13" s="250">
        <v>6337.17</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81659.33</v>
      </c>
      <c r="E14" s="81">
        <f>SUM(E15:E21)</f>
        <v>4023014.34</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13796.87</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40669.42</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27193.040000000001</v>
      </c>
      <c r="E19" s="250">
        <v>4019250.67</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3763.67</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110360708.61</v>
      </c>
      <c r="E22" s="108">
        <f t="shared" si="3"/>
        <v>33570417.729999997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110339673.13</v>
      </c>
      <c r="E23" s="108">
        <f t="shared" si="4"/>
        <v>3336925.5300000003</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10994088.960000001</v>
      </c>
      <c r="E24" s="250">
        <v>12513.73</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98908210.950000003</v>
      </c>
      <c r="E25" s="250">
        <v>3253430.99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138952.01</v>
      </c>
      <c r="E27" s="250">
        <v>28488.87</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298281.21000000002</v>
      </c>
      <c r="E28" s="250">
        <v>829.13</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140</v>
      </c>
      <c r="E29" s="250">
        <v>41662.81</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21035.48</v>
      </c>
      <c r="E30" s="108">
        <f>SUM(E31:E37)</f>
        <v>30233492.199999999</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21035.48</v>
      </c>
      <c r="E36" s="250">
        <v>30233492.199999999</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1358.18</v>
      </c>
      <c r="E38" s="108">
        <f>E39+E44</f>
        <v>15654.67</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1358.18</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1358.18</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15654.67</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11696.84</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3957.83</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591005323.03999996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2279451988.0299997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180662241.25</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1835631212.0999999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821285250.75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532192985.92000002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9028510.4499999993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146308111.13</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248</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77515522.980000004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61689902.310000002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187610680.56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172630623.09999999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90527911.579999998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90481458.599999994</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46452.98</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2361943085.1300001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223923792.65000001</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1823145283.8200002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805027422.82000005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537887809.05999994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9412670.9199999999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150115833.94999999</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248</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82220860.049999997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62647928.659999996</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175832510.36000001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170791634.58000001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144082374.07999998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94082374.079999998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50000000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508514225.93999958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29421926.209999997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3929439.8600000003</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3853675.91</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37043.33</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15833.14</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22887.48</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23110332.299999997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1621231.53</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1528640.09</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88994.99</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543.70000000000005</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3052.75</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11838009.669999998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8586343.1799999997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2056072.02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337045.62</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858548.85</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44600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44096.33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363.97</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139.69999999999999</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348577.02999999997</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303930.32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40387.480000000003</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560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3699.23</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1942.38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1942.38</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9255971.6899999995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1106103.83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1504701.53</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1364860.69</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5280305.6399999997</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2313730.3399999994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2027642.13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174196.8</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31772.59</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80118.820000000007</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68423.709999999992</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19672.919999999998</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48750.79</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479092299.73000002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4248540.03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206476243.74000001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28700786.059999999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239666729.90000001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24512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Provjera</v>
      </c>
      <c r="C235" s="118" t="s">
        <v>3240</v>
      </c>
      <c r="D235" s="123"/>
      <c r="E235" s="71">
        <f t="shared" si="19"/>
        <v>0</v>
      </c>
      <c r="F235" s="71">
        <f t="shared" si="20"/>
        <v>1</v>
      </c>
      <c r="G235" s="71"/>
      <c r="H235" s="71"/>
      <c r="I235" s="71"/>
      <c r="J235" s="71"/>
      <c r="K235" s="71"/>
      <c r="L235" s="71">
        <f>IF(AND('PR-RAS'!D486&gt;0,'PR-RAS'!D874=0),1,0)</f>
        <v>1</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Provjera</v>
      </c>
      <c r="C257" s="118" t="s">
        <v>3262</v>
      </c>
      <c r="D257" s="123"/>
      <c r="E257" s="71">
        <f t="shared" si="19"/>
        <v>0</v>
      </c>
      <c r="F257" s="71">
        <f t="shared" si="20"/>
        <v>1</v>
      </c>
      <c r="G257" s="71"/>
      <c r="H257" s="71"/>
      <c r="I257" s="71"/>
      <c r="J257" s="71"/>
      <c r="K257" s="71"/>
      <c r="L257" s="71">
        <f>IF(AND('PR-RAS'!D595&gt;0,'PR-RAS'!D942=0),1,0)</f>
        <v>0</v>
      </c>
      <c r="M257" s="71">
        <f>IF(AND('PR-RAS'!E595&gt;0,'PR-RAS'!E942=0),1,0)</f>
        <v>1</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Lučić</cp:lastModifiedBy>
  <cp:lastPrinted>2024-03-02T08:09:45Z</cp:lastPrinted>
  <dcterms:created xsi:type="dcterms:W3CDTF">2022-04-01T05:14:30Z</dcterms:created>
  <dcterms:modified xsi:type="dcterms:W3CDTF">2024-03-04T06:54:30Z</dcterms:modified>
</cp:coreProperties>
</file>